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515" windowHeight="13350" tabRatio="734" activeTab="10"/>
  </bookViews>
  <sheets>
    <sheet name="StarLight_Power" sheetId="8" r:id="rId1"/>
    <sheet name="StarLight_Master" sheetId="9" r:id="rId2"/>
    <sheet name="StarLight_Slave" sheetId="4" r:id="rId3"/>
    <sheet name="SCART-Adapter" sheetId="5" r:id="rId4"/>
    <sheet name="Dauerlicht" sheetId="3" r:id="rId5"/>
    <sheet name="Treiber-Adapter" sheetId="2" r:id="rId6"/>
    <sheet name="RS485-Traceadapter" sheetId="6" r:id="rId7"/>
    <sheet name="RS232-Adapter" sheetId="7" r:id="rId8"/>
    <sheet name="Betty-SCAT-Prog" sheetId="12" r:id="rId9"/>
    <sheet name="Betty-Netzteil" sheetId="13" r:id="rId10"/>
    <sheet name="Gesamt_StarLight" sheetId="10" r:id="rId11"/>
    <sheet name="Gesamt_StarLight2" sheetId="11" r:id="rId12"/>
  </sheets>
  <calcPr calcId="125725"/>
</workbook>
</file>

<file path=xl/calcChain.xml><?xml version="1.0" encoding="utf-8"?>
<calcChain xmlns="http://schemas.openxmlformats.org/spreadsheetml/2006/main">
  <c r="J10" i="13"/>
  <c r="J9"/>
  <c r="J8"/>
  <c r="J6"/>
  <c r="J5"/>
  <c r="J4"/>
  <c r="J7"/>
  <c r="J14" i="12"/>
  <c r="J17"/>
  <c r="J15"/>
  <c r="J13"/>
  <c r="J12"/>
  <c r="J18"/>
  <c r="J5"/>
  <c r="J6"/>
  <c r="J7"/>
  <c r="J8"/>
  <c r="J9"/>
  <c r="J10"/>
  <c r="J11"/>
  <c r="J4"/>
  <c r="E32" i="11"/>
  <c r="E30"/>
  <c r="E33"/>
  <c r="E104"/>
  <c r="E112"/>
  <c r="E111"/>
  <c r="E44"/>
  <c r="E24"/>
  <c r="E25"/>
  <c r="E45"/>
  <c r="E43"/>
  <c r="E42"/>
  <c r="E65"/>
  <c r="E66"/>
  <c r="E67"/>
  <c r="E68"/>
  <c r="E89"/>
  <c r="E28"/>
  <c r="E27"/>
  <c r="E80"/>
  <c r="E79"/>
  <c r="E29"/>
  <c r="E31"/>
  <c r="E41"/>
  <c r="E49"/>
  <c r="E23"/>
  <c r="E71"/>
  <c r="E72"/>
  <c r="E73"/>
  <c r="E74"/>
  <c r="E75"/>
  <c r="E35"/>
  <c r="E39"/>
  <c r="E106"/>
  <c r="E105"/>
  <c r="E77"/>
  <c r="E78"/>
  <c r="E82"/>
  <c r="E83"/>
  <c r="E84"/>
  <c r="E85"/>
  <c r="E86"/>
  <c r="E87"/>
  <c r="E88"/>
  <c r="E90"/>
  <c r="E22"/>
  <c r="E92"/>
  <c r="E59"/>
  <c r="E60"/>
  <c r="E61"/>
  <c r="E62"/>
  <c r="E36"/>
  <c r="E37"/>
  <c r="E38"/>
  <c r="E48"/>
  <c r="E46"/>
  <c r="E40"/>
  <c r="E47"/>
  <c r="E95"/>
  <c r="E64"/>
  <c r="E113"/>
  <c r="E114"/>
  <c r="E115"/>
  <c r="E117"/>
  <c r="E116"/>
  <c r="E118"/>
  <c r="E119"/>
  <c r="E120"/>
  <c r="E121"/>
  <c r="E122"/>
  <c r="E123"/>
  <c r="E70"/>
  <c r="E50"/>
  <c r="E96"/>
  <c r="E101"/>
  <c r="E98"/>
  <c r="E97"/>
  <c r="E110"/>
  <c r="E54"/>
  <c r="E55"/>
  <c r="E56"/>
  <c r="E57"/>
  <c r="E58"/>
  <c r="E34"/>
  <c r="E102"/>
  <c r="E124"/>
  <c r="E125"/>
  <c r="E100"/>
  <c r="E63"/>
  <c r="E94"/>
  <c r="E53"/>
  <c r="E69"/>
  <c r="E81"/>
  <c r="E26"/>
  <c r="E76"/>
  <c r="E108"/>
  <c r="E109"/>
  <c r="E91"/>
  <c r="E107"/>
  <c r="E93"/>
  <c r="E103"/>
  <c r="E51"/>
  <c r="E52"/>
  <c r="E99"/>
  <c r="A64" i="4"/>
  <c r="A58"/>
  <c r="J58" s="1"/>
  <c r="A32"/>
  <c r="A19"/>
  <c r="A18"/>
  <c r="A20"/>
  <c r="A24"/>
  <c r="A31"/>
  <c r="A33"/>
  <c r="A36"/>
  <c r="A37"/>
  <c r="A60"/>
  <c r="A62"/>
  <c r="J62" s="1"/>
  <c r="A63"/>
  <c r="A61"/>
  <c r="A59"/>
  <c r="A57"/>
  <c r="A56"/>
  <c r="J56" s="1"/>
  <c r="A55"/>
  <c r="A54"/>
  <c r="J54" s="1"/>
  <c r="A53"/>
  <c r="A52"/>
  <c r="A51"/>
  <c r="A50"/>
  <c r="A49"/>
  <c r="A48"/>
  <c r="A47"/>
  <c r="J47" s="1"/>
  <c r="A46"/>
  <c r="A45"/>
  <c r="A43"/>
  <c r="A44"/>
  <c r="A42"/>
  <c r="A41"/>
  <c r="A40"/>
  <c r="A39"/>
  <c r="A38"/>
  <c r="A35"/>
  <c r="A34"/>
  <c r="A30"/>
  <c r="A29"/>
  <c r="A28"/>
  <c r="A27"/>
  <c r="A26"/>
  <c r="A25"/>
  <c r="A23"/>
  <c r="A22"/>
  <c r="A21"/>
  <c r="A17"/>
  <c r="A16"/>
  <c r="A15"/>
  <c r="A14"/>
  <c r="A13"/>
  <c r="A12"/>
  <c r="A11"/>
  <c r="A10"/>
  <c r="A9"/>
  <c r="A8"/>
  <c r="J8" s="1"/>
  <c r="A7"/>
  <c r="A6"/>
  <c r="A5"/>
  <c r="A4"/>
  <c r="J4" s="1"/>
  <c r="J64"/>
  <c r="J63"/>
  <c r="J59"/>
  <c r="J57"/>
  <c r="J55"/>
  <c r="J11" i="7"/>
  <c r="J16" i="6"/>
  <c r="J15"/>
  <c r="J6" i="2"/>
  <c r="J50" i="9"/>
  <c r="J49"/>
  <c r="J48"/>
  <c r="J47"/>
  <c r="J46"/>
  <c r="J45"/>
  <c r="J44"/>
  <c r="J17" i="5"/>
  <c r="J10" i="7"/>
  <c r="J9"/>
  <c r="J8"/>
  <c r="J14" i="6"/>
  <c r="J13"/>
  <c r="J12"/>
  <c r="J11"/>
  <c r="J40" i="9"/>
  <c r="J39"/>
  <c r="J38"/>
  <c r="J43"/>
  <c r="J4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41"/>
  <c r="J4"/>
  <c r="J53" i="4"/>
  <c r="J52"/>
  <c r="J51"/>
  <c r="J50"/>
  <c r="J49"/>
  <c r="J48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7"/>
  <c r="J6"/>
  <c r="J5"/>
  <c r="J10" i="6"/>
  <c r="J9"/>
  <c r="J8"/>
  <c r="J7"/>
  <c r="J6"/>
  <c r="J5"/>
  <c r="J4"/>
  <c r="J7" i="7"/>
  <c r="J6"/>
  <c r="J5"/>
  <c r="J4"/>
  <c r="J5" i="2"/>
  <c r="J4"/>
  <c r="J7" i="3"/>
  <c r="J6"/>
  <c r="J5"/>
  <c r="J4"/>
  <c r="J16" i="5"/>
  <c r="J15"/>
  <c r="J13"/>
  <c r="J4"/>
  <c r="J5"/>
  <c r="J6"/>
  <c r="J7"/>
  <c r="J8"/>
  <c r="J9"/>
  <c r="J10"/>
  <c r="J12"/>
  <c r="J14"/>
  <c r="J11"/>
  <c r="J26" i="8"/>
  <c r="J25"/>
  <c r="J24"/>
  <c r="J23"/>
  <c r="J22"/>
  <c r="J21"/>
  <c r="J7"/>
  <c r="J8"/>
  <c r="J9"/>
  <c r="J10"/>
  <c r="J11"/>
  <c r="J12"/>
  <c r="J13"/>
  <c r="J14"/>
  <c r="J15"/>
  <c r="J16"/>
  <c r="J17"/>
  <c r="J18"/>
  <c r="J19"/>
  <c r="J6"/>
  <c r="J5"/>
  <c r="J4"/>
  <c r="J20"/>
</calcChain>
</file>

<file path=xl/sharedStrings.xml><?xml version="1.0" encoding="utf-8"?>
<sst xmlns="http://schemas.openxmlformats.org/spreadsheetml/2006/main" count="2672" uniqueCount="598">
  <si>
    <t>IC1</t>
  </si>
  <si>
    <t>DIL16</t>
  </si>
  <si>
    <t>DIP16</t>
  </si>
  <si>
    <t>IC3</t>
  </si>
  <si>
    <t>74HCT244N</t>
  </si>
  <si>
    <t>Bauteile</t>
  </si>
  <si>
    <t>Device</t>
  </si>
  <si>
    <t>Wert</t>
  </si>
  <si>
    <t>Menge</t>
  </si>
  <si>
    <t>Stückliste exportiert aus C:/Users/Markus/Documents/eagle/MyProjekts/StarLight/Darlington/Darlington/Treiber-Adapter_V2.sch am 25.02.2011 18:32:57</t>
  </si>
  <si>
    <t>K2, K3</t>
  </si>
  <si>
    <t>FINDER-30.22</t>
  </si>
  <si>
    <t>AKL055-02</t>
  </si>
  <si>
    <t>AKL02</t>
  </si>
  <si>
    <t>Stückliste exportiert aus C:/Users/Markus/Documents/eagle/MyProjekts/StarLight/Dauerlicht/Dauerlicht_Relais-Adapter/Dauerlicht.sch am 25.02.2011 18:34:28</t>
  </si>
  <si>
    <t>IC6</t>
  </si>
  <si>
    <t>TLP351</t>
  </si>
  <si>
    <t>SG1</t>
  </si>
  <si>
    <t>F/CM12P</t>
  </si>
  <si>
    <t>TDB-05</t>
  </si>
  <si>
    <t>IGBT1</t>
  </si>
  <si>
    <t>STGP20NC60VD</t>
  </si>
  <si>
    <t>S1</t>
  </si>
  <si>
    <t>MJTP1230</t>
  </si>
  <si>
    <t>Reset</t>
  </si>
  <si>
    <t>SV2</t>
  </si>
  <si>
    <t>MA05-2</t>
  </si>
  <si>
    <t>RS232</t>
  </si>
  <si>
    <t>K1</t>
  </si>
  <si>
    <t>RP1A23D5</t>
  </si>
  <si>
    <t>KK2</t>
  </si>
  <si>
    <t>HEATSINK94X55X28</t>
  </si>
  <si>
    <t>PR233/94-M3</t>
  </si>
  <si>
    <t>D5</t>
  </si>
  <si>
    <t>P6KEXXC</t>
  </si>
  <si>
    <t>P6KE440CA</t>
  </si>
  <si>
    <t>MEGA48/88/168-PU</t>
  </si>
  <si>
    <t>IC4</t>
  </si>
  <si>
    <t>MAX489CPD</t>
  </si>
  <si>
    <t>MAX491CPD</t>
  </si>
  <si>
    <t>SV3</t>
  </si>
  <si>
    <t>MA06-2</t>
  </si>
  <si>
    <t>Jumper</t>
  </si>
  <si>
    <t>SV1</t>
  </si>
  <si>
    <t>MA03-2</t>
  </si>
  <si>
    <t>ISP6</t>
  </si>
  <si>
    <t>DS18S20</t>
  </si>
  <si>
    <t>SW1</t>
  </si>
  <si>
    <t>SW_DIP-4</t>
  </si>
  <si>
    <t>DIP4</t>
  </si>
  <si>
    <t>B1</t>
  </si>
  <si>
    <t>B250C1000</t>
  </si>
  <si>
    <t>B250C800</t>
  </si>
  <si>
    <t>X5</t>
  </si>
  <si>
    <t>AKL171-04</t>
  </si>
  <si>
    <t>X1, X6</t>
  </si>
  <si>
    <t>AKL171-03</t>
  </si>
  <si>
    <t>X3, X4</t>
  </si>
  <si>
    <t>AKL171-02</t>
  </si>
  <si>
    <t>R16</t>
  </si>
  <si>
    <t>RESISTOR0207/10</t>
  </si>
  <si>
    <t>330R</t>
  </si>
  <si>
    <t>R19</t>
  </si>
  <si>
    <t>S10K11</t>
  </si>
  <si>
    <t>250V 0,6W</t>
  </si>
  <si>
    <t>R5, R6</t>
  </si>
  <si>
    <t>120R</t>
  </si>
  <si>
    <t>C3, C4, C6, C7, C8, C9, C10</t>
  </si>
  <si>
    <t>CAPACITOR050-025X075</t>
  </si>
  <si>
    <t>100nF</t>
  </si>
  <si>
    <t>R11, R18</t>
  </si>
  <si>
    <t>100k</t>
  </si>
  <si>
    <t>KK1</t>
  </si>
  <si>
    <t>HEATSINK97X50X25</t>
  </si>
  <si>
    <t>97X50X25</t>
  </si>
  <si>
    <t>IC2</t>
  </si>
  <si>
    <t>IC5</t>
  </si>
  <si>
    <t>74HC14N</t>
  </si>
  <si>
    <t>R14</t>
  </si>
  <si>
    <t>68k</t>
  </si>
  <si>
    <t>C5</t>
  </si>
  <si>
    <t>47nF</t>
  </si>
  <si>
    <t>C12</t>
  </si>
  <si>
    <t>POLARIZEDCAPACITORE3.5-8</t>
  </si>
  <si>
    <t>47µF/63V</t>
  </si>
  <si>
    <t>C1, C2</t>
  </si>
  <si>
    <t>CAPACITOR025-024X044</t>
  </si>
  <si>
    <t>22pF</t>
  </si>
  <si>
    <t>Q1</t>
  </si>
  <si>
    <t>CRYTALHC49U-V</t>
  </si>
  <si>
    <t>20,0 MHz</t>
  </si>
  <si>
    <t>D6</t>
  </si>
  <si>
    <t>ZENER-DIODEP1-12</t>
  </si>
  <si>
    <t>16V 500mW</t>
  </si>
  <si>
    <t>D4</t>
  </si>
  <si>
    <t>12V 500mW</t>
  </si>
  <si>
    <t>C11, C13</t>
  </si>
  <si>
    <t>10nF</t>
  </si>
  <si>
    <t>R15, R20, R21</t>
  </si>
  <si>
    <t>RESISTOR0613/15</t>
  </si>
  <si>
    <t>10k 2W</t>
  </si>
  <si>
    <t>R12, R24, R25, R26</t>
  </si>
  <si>
    <t>10k</t>
  </si>
  <si>
    <t>RN1</t>
  </si>
  <si>
    <t>E4R</t>
  </si>
  <si>
    <t>L1</t>
  </si>
  <si>
    <t>INDUCTOR0207/12</t>
  </si>
  <si>
    <t>10µH</t>
  </si>
  <si>
    <t>R1, R23</t>
  </si>
  <si>
    <t>4k7</t>
  </si>
  <si>
    <t>OK1</t>
  </si>
  <si>
    <t>4N35</t>
  </si>
  <si>
    <t>4N25</t>
  </si>
  <si>
    <t>LED3, LED5</t>
  </si>
  <si>
    <t>LED3MM</t>
  </si>
  <si>
    <t>3mm LC Rot</t>
  </si>
  <si>
    <t>LED1</t>
  </si>
  <si>
    <t>3mm LC Grün</t>
  </si>
  <si>
    <t>LED2, LED4</t>
  </si>
  <si>
    <t>3mm LC Gelb</t>
  </si>
  <si>
    <t>R22</t>
  </si>
  <si>
    <t>3k 2W</t>
  </si>
  <si>
    <t>R2, R3, R4, R13, R17</t>
  </si>
  <si>
    <t>1k5</t>
  </si>
  <si>
    <t>R7, R8, R9, R10</t>
  </si>
  <si>
    <t>1k</t>
  </si>
  <si>
    <t>D1</t>
  </si>
  <si>
    <t>1N4148</t>
  </si>
  <si>
    <t>D2</t>
  </si>
  <si>
    <t>1N4004</t>
  </si>
  <si>
    <t>D3</t>
  </si>
  <si>
    <t>1N914</t>
  </si>
  <si>
    <t>F1</t>
  </si>
  <si>
    <t>SH22,5A</t>
  </si>
  <si>
    <t>1A</t>
  </si>
  <si>
    <t>Stückliste exportiert aus C:/Users/Markus/Documents/eagle/MyProjekts/StarLight/Slave/Slave/StarLight_Slave_V3.sch am 25.02.2011 18:40:22</t>
  </si>
  <si>
    <t>SCART1</t>
  </si>
  <si>
    <t>SCART</t>
  </si>
  <si>
    <t>ML14-3ML</t>
  </si>
  <si>
    <t>T1</t>
  </si>
  <si>
    <t>IRLU2905</t>
  </si>
  <si>
    <t>JP1</t>
  </si>
  <si>
    <t>JP1E</t>
  </si>
  <si>
    <t>GPIO</t>
  </si>
  <si>
    <t>R1</t>
  </si>
  <si>
    <t>250R</t>
  </si>
  <si>
    <t>R2</t>
  </si>
  <si>
    <t>LED2</t>
  </si>
  <si>
    <t>3mm grün</t>
  </si>
  <si>
    <t>R4</t>
  </si>
  <si>
    <t>X1</t>
  </si>
  <si>
    <t>+5V Spannungsversorgung</t>
  </si>
  <si>
    <t>JP2</t>
  </si>
  <si>
    <t>+5V SCART</t>
  </si>
  <si>
    <t>Stückliste exportiert aus C:/Users/Markus/Documents/eagle/MyProjekts/StarLight/SCART/SCART-Adapter/SCART-Adapter.sch am 25.02.2011 18:39:39</t>
  </si>
  <si>
    <t>AKL055-04</t>
  </si>
  <si>
    <t>RS485</t>
  </si>
  <si>
    <t>F09HP</t>
  </si>
  <si>
    <t>X2</t>
  </si>
  <si>
    <t>Power</t>
  </si>
  <si>
    <t>IC1, IC2</t>
  </si>
  <si>
    <t>MAX488CPD</t>
  </si>
  <si>
    <t>MAX232</t>
  </si>
  <si>
    <t>C5, C6, C7</t>
  </si>
  <si>
    <t>C1, C2, C3, C4</t>
  </si>
  <si>
    <t>POLARIZEDCAPACITORE2.5-5</t>
  </si>
  <si>
    <t>1µF</t>
  </si>
  <si>
    <t>Stückliste exportiert aus C:/Users/Markus/Documents/eagle/MyProjekts/StarLight/RS485-Bus/RS485-Bussysteme/RS485-Traceadapter.sch am 25.02.2011 18:38:58</t>
  </si>
  <si>
    <t>F09H</t>
  </si>
  <si>
    <t>SUBD-FM9</t>
  </si>
  <si>
    <t>RS232 5V</t>
  </si>
  <si>
    <t>C1, C2, C3, C4, C5</t>
  </si>
  <si>
    <t>Stückliste exportiert aus C:/Users/Markus/Documents/eagle/MyProjekts/StarLight/RS232/RS232-Adapter/RS232-Adapter.sch am 25.02.2011 18:38:22</t>
  </si>
  <si>
    <t>L1, L2</t>
  </si>
  <si>
    <t>PE-52626</t>
  </si>
  <si>
    <t>D3, D4</t>
  </si>
  <si>
    <t>P6KE6,8A</t>
  </si>
  <si>
    <t>U1, U2</t>
  </si>
  <si>
    <t>LM2576T-5</t>
  </si>
  <si>
    <t>LED1, LED2</t>
  </si>
  <si>
    <t>LC grün</t>
  </si>
  <si>
    <t>TR1</t>
  </si>
  <si>
    <t>FL30/15</t>
  </si>
  <si>
    <t>FL14/6</t>
  </si>
  <si>
    <t>BR1, BR2</t>
  </si>
  <si>
    <t>B40C1500</t>
  </si>
  <si>
    <t>X2, X3, X4, X5, X6, X7</t>
  </si>
  <si>
    <t>POLARIZEDCAPACITORE7.5-16</t>
  </si>
  <si>
    <t>2200µF</t>
  </si>
  <si>
    <t>C5, C6</t>
  </si>
  <si>
    <t>POLARIZEDCAPACITORE5-13</t>
  </si>
  <si>
    <t>1000µF</t>
  </si>
  <si>
    <t>C3, C4</t>
  </si>
  <si>
    <t>POLARIZEDCAPACITORE2.5-7</t>
  </si>
  <si>
    <t>100µF</t>
  </si>
  <si>
    <t>R1, R2</t>
  </si>
  <si>
    <t>RESISTOR0207/12</t>
  </si>
  <si>
    <t>D1, D2</t>
  </si>
  <si>
    <t>1N5822RM15</t>
  </si>
  <si>
    <t>1N5821</t>
  </si>
  <si>
    <t>F2, F3</t>
  </si>
  <si>
    <t>1A flink</t>
  </si>
  <si>
    <t>0,63A flink</t>
  </si>
  <si>
    <t>Stückliste exportiert aus C:/Users/Markus/Documents/eagle/MyProjekts/StarLight/Power/PowerBoard/StarLight_PowerV2.sch am 25.02.2011 18:37:18</t>
  </si>
  <si>
    <t>SRKL</t>
  </si>
  <si>
    <t>SV5</t>
  </si>
  <si>
    <t>MEGA128-A</t>
  </si>
  <si>
    <t>JP2E</t>
  </si>
  <si>
    <t>ISP06</t>
  </si>
  <si>
    <t>LCD1</t>
  </si>
  <si>
    <t>EA_DOG-M_DISPLAY</t>
  </si>
  <si>
    <t>IC7</t>
  </si>
  <si>
    <t>BC547B</t>
  </si>
  <si>
    <t>AT24CP</t>
  </si>
  <si>
    <t>X3</t>
  </si>
  <si>
    <t>X4</t>
  </si>
  <si>
    <t>X1, X2</t>
  </si>
  <si>
    <t>AKL121-02</t>
  </si>
  <si>
    <t>4050N</t>
  </si>
  <si>
    <t>R9, R10</t>
  </si>
  <si>
    <t>C4, C5, C6, C7, C8, C9, C10, C11, C12</t>
  </si>
  <si>
    <t>74HCT125N</t>
  </si>
  <si>
    <t>C2</t>
  </si>
  <si>
    <t>43.41</t>
  </si>
  <si>
    <t>R12</t>
  </si>
  <si>
    <t>R-EU_0204/7</t>
  </si>
  <si>
    <t>30R</t>
  </si>
  <si>
    <t>C1, C3</t>
  </si>
  <si>
    <t>CAPACITOR025-025X050</t>
  </si>
  <si>
    <t>16,0000 MHz</t>
  </si>
  <si>
    <t>R13</t>
  </si>
  <si>
    <t>TRIM_EU-CA6V</t>
  </si>
  <si>
    <t>R2, R3, R4, R14, R15</t>
  </si>
  <si>
    <t>R1, R16</t>
  </si>
  <si>
    <t>R11</t>
  </si>
  <si>
    <t>1k2</t>
  </si>
  <si>
    <t>RN2</t>
  </si>
  <si>
    <t>Stückliste exportiert aus C:/Users/Markus/Documents/eagle/MyProjekts/StarLight/Master/Master/StarLight_Master_V2.sch am 25.02.2011 18:36:24</t>
  </si>
  <si>
    <t>Beschreibung</t>
  </si>
  <si>
    <t>Lieferant</t>
  </si>
  <si>
    <t>Bestellnummer</t>
  </si>
  <si>
    <t>Maße</t>
  </si>
  <si>
    <t xml:space="preserve">Kühlkörper ELOX CTX/96/84 84X55X28 MM         </t>
  </si>
  <si>
    <t>Einzelpreis</t>
  </si>
  <si>
    <t>Conrad Electronic</t>
  </si>
  <si>
    <t>Gesamtpreis</t>
  </si>
  <si>
    <t>Feinsicherung 0,63A flink</t>
  </si>
  <si>
    <t>Feinsicherung 1A flink</t>
  </si>
  <si>
    <t>Reichelt Elektronik</t>
  </si>
  <si>
    <t>FLINK 1,0A</t>
  </si>
  <si>
    <t>FLINK 0,16A</t>
  </si>
  <si>
    <t>5x20mm</t>
  </si>
  <si>
    <t>Kühlkörper ELOX CTX/96/84 84X55X28 MM</t>
  </si>
  <si>
    <t xml:space="preserve"> 84 x 55 x 28 mm</t>
  </si>
  <si>
    <t>Diode 1N5821</t>
  </si>
  <si>
    <t>RS-Online</t>
  </si>
  <si>
    <t>RM15</t>
  </si>
  <si>
    <t>1N 5821</t>
  </si>
  <si>
    <t>Metallschichtwiderstand 1,5k Ohm</t>
  </si>
  <si>
    <t>METALL 1,50K</t>
  </si>
  <si>
    <t>RM12</t>
  </si>
  <si>
    <t>8x11mm, RM 3,5mm</t>
  </si>
  <si>
    <t>RAD 1.000/35</t>
  </si>
  <si>
    <t>RAD 100/35</t>
  </si>
  <si>
    <t>12,5x25mm, RM 5,0mm</t>
  </si>
  <si>
    <t>16x25mm, RM 7,5mm</t>
  </si>
  <si>
    <t>RAD 2.200/35</t>
  </si>
  <si>
    <t>Elektrolytkondensator 2.200µF / 35V</t>
  </si>
  <si>
    <t>Elektrolytkondensator 1.000µF / 35V</t>
  </si>
  <si>
    <t>Elektrolytkondensator 100µF / 35V</t>
  </si>
  <si>
    <t>Anschlussklemme 2-polig, Lift</t>
  </si>
  <si>
    <t>RM7,5mm</t>
  </si>
  <si>
    <t>Anschlussklemme 3-polig, Lift</t>
  </si>
  <si>
    <t>AKL 175-03</t>
  </si>
  <si>
    <t>Gleichrichter B40C1500</t>
  </si>
  <si>
    <t>B40C1500-WW-</t>
  </si>
  <si>
    <t>--</t>
  </si>
  <si>
    <t>Sicherungshalter, max. 6,3A-2</t>
  </si>
  <si>
    <t>PL 112100</t>
  </si>
  <si>
    <t>AKL 175-06</t>
  </si>
  <si>
    <t>Anschlussklemme 6-polig, Lift (zusammengefasst)</t>
  </si>
  <si>
    <t>Trafo 14VA, 2x 6V, 2x 1166mA</t>
  </si>
  <si>
    <t>UI 39/10,2 206</t>
  </si>
  <si>
    <t>68 x 57 x 24 mm</t>
  </si>
  <si>
    <t>LED 3MM 2MA GN</t>
  </si>
  <si>
    <t>3mm</t>
  </si>
  <si>
    <t>LED 3mm, low-Current, grün</t>
  </si>
  <si>
    <t>Spannungsregler für 5V (P 3596L-5,0)</t>
  </si>
  <si>
    <t>LM 2576 T5,0</t>
  </si>
  <si>
    <t>TO-220-5</t>
  </si>
  <si>
    <t>MA03-2 für Spannungskopplung</t>
  </si>
  <si>
    <t>SL 2X50G 2,54</t>
  </si>
  <si>
    <t>RM2,54</t>
  </si>
  <si>
    <t>Abstandhalter für 3mm LEDs, Länge 5,0mm</t>
  </si>
  <si>
    <t>MEN 2818.3045</t>
  </si>
  <si>
    <t>5 mm</t>
  </si>
  <si>
    <t>Glimmerscheibe für Gehäuse TO 220</t>
  </si>
  <si>
    <t xml:space="preserve">GLIMMER TO 220 </t>
  </si>
  <si>
    <t>Isolierbuchse für TO220, TOP3</t>
  </si>
  <si>
    <t>IB 2</t>
  </si>
  <si>
    <t>18 x 12 mm TO-220</t>
  </si>
  <si>
    <t>6 x 2,3 mm TO-220</t>
  </si>
  <si>
    <t>Überspannungsschutzdiode 6,8V</t>
  </si>
  <si>
    <t>P6KE 6,8CA</t>
  </si>
  <si>
    <t>Schaltregler-Induktivität 220µH/1,4A PE52626NL</t>
  </si>
  <si>
    <t>Farnell</t>
  </si>
  <si>
    <t>188043 - 62</t>
  </si>
  <si>
    <t>SZK M3X6-200</t>
  </si>
  <si>
    <t>SZK M3X12-200</t>
  </si>
  <si>
    <t>Zylinderkopfschrauben, M3, für Befestigung Trafo</t>
  </si>
  <si>
    <t>Zylinderkopfschrauben, M3, für Befestigung Kühlkörper</t>
  </si>
  <si>
    <t>Packung</t>
  </si>
  <si>
    <t>M3 x 12mm</t>
  </si>
  <si>
    <t xml:space="preserve">M3 x 6mm </t>
  </si>
  <si>
    <t xml:space="preserve"> Leistungs-MOSFET N-LogL 55V 42A</t>
  </si>
  <si>
    <t xml:space="preserve">TO-251AA </t>
  </si>
  <si>
    <t>AKL175-02</t>
  </si>
  <si>
    <t>Platinensteckverbinder gerade, weiß, 2-polig</t>
  </si>
  <si>
    <t>PS 25/2G WS</t>
  </si>
  <si>
    <t>Metallschichtwiderstand 10k Ohm</t>
  </si>
  <si>
    <t>METALL 10,0K</t>
  </si>
  <si>
    <t>Metallschichtwiderstand 249 Ohm</t>
  </si>
  <si>
    <t>METALL 249</t>
  </si>
  <si>
    <t>SL 1X50G 2,54</t>
  </si>
  <si>
    <t>Jumper JPE1 zum Anschluss GPIO Steuersignal</t>
  </si>
  <si>
    <t>IRLU 2905</t>
  </si>
  <si>
    <t>PSL 14W</t>
  </si>
  <si>
    <t>Pfostenstecker, 14-polig, mit Verrieglung, gew.</t>
  </si>
  <si>
    <t>PFL 14</t>
  </si>
  <si>
    <t>Pfostenbuchse, 14-polig, mit Zugentlastung</t>
  </si>
  <si>
    <t>SPL 64</t>
  </si>
  <si>
    <t>Buchsenleiste einreihig für Anschluss SCART PCB</t>
  </si>
  <si>
    <t>UP 931HP</t>
  </si>
  <si>
    <t>Laborkarte, Hartpapier</t>
  </si>
  <si>
    <t>160 x 100 mm</t>
  </si>
  <si>
    <t>PCB</t>
  </si>
  <si>
    <t>AKL03</t>
  </si>
  <si>
    <t>Steckrelais, 2x UM, 250V/8A, 230V</t>
  </si>
  <si>
    <t>RM 5,0mm</t>
  </si>
  <si>
    <t xml:space="preserve">FIN 40.52.8 230V </t>
  </si>
  <si>
    <t>74HCT 244</t>
  </si>
  <si>
    <t>Octal buffer/line-driver 3-state</t>
  </si>
  <si>
    <t>DIL-20</t>
  </si>
  <si>
    <t>IC-Steckadapter, 16-polig</t>
  </si>
  <si>
    <t>AR 16</t>
  </si>
  <si>
    <t>Diode 1N 4148</t>
  </si>
  <si>
    <t>1N 4148</t>
  </si>
  <si>
    <t>DO35</t>
  </si>
  <si>
    <t>SIL 8-4 1,0K</t>
  </si>
  <si>
    <t>Widerstands-Netzwerk, 4Wid./8Pins, 1,0 K-Ohm</t>
  </si>
  <si>
    <t>SIL 8</t>
  </si>
  <si>
    <t>SIL 8-4 1,5K</t>
  </si>
  <si>
    <t>Widerstands-Netzwerk, 4Wid./8Pins, 1,5 K-Ohm</t>
  </si>
  <si>
    <t>Metallschichtwiderstand 1,2k Ohm</t>
  </si>
  <si>
    <t>METALL 1,20K</t>
  </si>
  <si>
    <t>Metallschichtwiderstand 4,7k Ohm</t>
  </si>
  <si>
    <t>METALL 4,70K</t>
  </si>
  <si>
    <t>Drosselspule 10µH INDUCTOR0207/12</t>
  </si>
  <si>
    <t>SMCC 10µ</t>
  </si>
  <si>
    <t>RM10</t>
  </si>
  <si>
    <t>axial RM16</t>
  </si>
  <si>
    <t>Einstellpotentiometer, liegend</t>
  </si>
  <si>
    <t>10 mm</t>
  </si>
  <si>
    <t>PT 6-L 10K</t>
  </si>
  <si>
    <t>Quarz 16,0000 MHz CRYTALHC49U-V</t>
  </si>
  <si>
    <t>16,0000-HC49U-S</t>
  </si>
  <si>
    <t>RM4,88mm</t>
  </si>
  <si>
    <t>KERKO 22P</t>
  </si>
  <si>
    <t>Keramik-Kondensator 22P</t>
  </si>
  <si>
    <t>Metallschichtwiderstand 30 Ohm</t>
  </si>
  <si>
    <t>METALL 30,0</t>
  </si>
  <si>
    <t>RM3,2</t>
  </si>
  <si>
    <t>Steck-/Printrelais, 1x UM, 250V/10A, 5V</t>
  </si>
  <si>
    <t xml:space="preserve">FIN 43.41.7 5V </t>
  </si>
  <si>
    <t>KERKO 47N</t>
  </si>
  <si>
    <t>Keramik-Kondensator 47N</t>
  </si>
  <si>
    <t>74HCT 125</t>
  </si>
  <si>
    <t>DIL-14</t>
  </si>
  <si>
    <t>Puffer und Leitungstreiber</t>
  </si>
  <si>
    <t>KERKO 100N</t>
  </si>
  <si>
    <t>Keramik-Kondensator 100N</t>
  </si>
  <si>
    <t>RM5,0</t>
  </si>
  <si>
    <t>Metallschichtwiderstand 120 Ohm</t>
  </si>
  <si>
    <t>METALL 120</t>
  </si>
  <si>
    <t>74HC 4050</t>
  </si>
  <si>
    <t>6xPUFFER/TREIBER</t>
  </si>
  <si>
    <t>DIL-16</t>
  </si>
  <si>
    <t>AKL 175-02</t>
  </si>
  <si>
    <t>Anschlussklemme 4-polig, Lift</t>
  </si>
  <si>
    <t>AKL 175-04</t>
  </si>
  <si>
    <t>ST 24C512 BN6</t>
  </si>
  <si>
    <t>AT24C512B seriell EEPROM, 5V, DIP-8 (2EB 1)</t>
  </si>
  <si>
    <t>DIP-8</t>
  </si>
  <si>
    <t>Transistor NPN TO-92 45V 0,1A 0,5W</t>
  </si>
  <si>
    <t>TO-92</t>
  </si>
  <si>
    <t>DS 18S20</t>
  </si>
  <si>
    <t>1-Wire Parasite-Power Digital Thermometer</t>
  </si>
  <si>
    <t>EA DOGM163W-A</t>
  </si>
  <si>
    <t>LCD Display DOG-Serie 3,3V Hintergrund: weiß</t>
  </si>
  <si>
    <t>Led-Beleuchtung für EA DOGM..Farbe: weiss</t>
  </si>
  <si>
    <t>EA LED55X31-W</t>
  </si>
  <si>
    <t>MA03-2 für ISP06</t>
  </si>
  <si>
    <t>Jumper JP2E für Steuerung Hintergrundbeleuchtung</t>
  </si>
  <si>
    <t>MA06-02 für Jumper-Settings RS485</t>
  </si>
  <si>
    <t>--siehe SV1</t>
  </si>
  <si>
    <t>MAX 488 CPA</t>
  </si>
  <si>
    <t>Low-Power / Slew-Rate-Limited RS-485/RS-422 Transceivers</t>
  </si>
  <si>
    <t>TQFP</t>
  </si>
  <si>
    <t xml:space="preserve">ATMEGA 128-16 TQ </t>
  </si>
  <si>
    <t>ATMEL ATmeha 128 Mikrocontroller 16MHz AVR-RISC</t>
  </si>
  <si>
    <t>MA05-2 für RS232</t>
  </si>
  <si>
    <t>TASTER 3301</t>
  </si>
  <si>
    <t>Kurzhubtaster 6x6mm, Höhe: 4,3mm, 12V, vertikal</t>
  </si>
  <si>
    <t>6 x 6 mm</t>
  </si>
  <si>
    <t>DTL 2 SW</t>
  </si>
  <si>
    <t>DTL 2 GE</t>
  </si>
  <si>
    <t>DTL 2 RT</t>
  </si>
  <si>
    <t>DTL 2 BL</t>
  </si>
  <si>
    <t>Eingabetaster schwarz, Schaltspannung: 24V,fürLED</t>
  </si>
  <si>
    <t>Eingabetaster gelb, Schaltspannung: 24V, für led, ge</t>
  </si>
  <si>
    <t>Eingabetaster rot, Schaltspannung: 24V, für led, ge</t>
  </si>
  <si>
    <t>Eingabetaster blau, Schaltspannung: 24V, für led, ge</t>
  </si>
  <si>
    <t>S3</t>
  </si>
  <si>
    <t>S4</t>
  </si>
  <si>
    <t>S5</t>
  </si>
  <si>
    <t>S2</t>
  </si>
  <si>
    <t>SUMMER TDB 05</t>
  </si>
  <si>
    <t>Elektromagnetischer Summer</t>
  </si>
  <si>
    <t>12mm</t>
  </si>
  <si>
    <t>MAX 232 CPE</t>
  </si>
  <si>
    <t>RS232-Driver</t>
  </si>
  <si>
    <t>RAD 1/63</t>
  </si>
  <si>
    <t>5x11mm, RM 2,0mm</t>
  </si>
  <si>
    <t>Elektrolytkondensator 1µF / 63V</t>
  </si>
  <si>
    <t>D-SUB-Buchse, 9-polig, gewinkelt</t>
  </si>
  <si>
    <t>RM 9,4</t>
  </si>
  <si>
    <t>D-SUB BU 09GW</t>
  </si>
  <si>
    <t>Flachbandkabel AWG28, 9-pol., grau, 10m-Ring</t>
  </si>
  <si>
    <t>10 m</t>
  </si>
  <si>
    <t>AWG 28-09G 10M</t>
  </si>
  <si>
    <t>Flachbandkabel AWG28, 14-pol., grau, 10m-Ring</t>
  </si>
  <si>
    <t>AWG 28-14G 10M</t>
  </si>
  <si>
    <t>IC-Sockel, 8-polig, superflach, gedreht, vergold.</t>
  </si>
  <si>
    <t>GS 8P</t>
  </si>
  <si>
    <t>DIL-8</t>
  </si>
  <si>
    <t>IC-Sockel, 14-polig, superflach, gedreht, vergold.</t>
  </si>
  <si>
    <t>GS 14P</t>
  </si>
  <si>
    <t>GS 16P</t>
  </si>
  <si>
    <t>GS 20P</t>
  </si>
  <si>
    <t>IC-Sockel, 20-polig, superflach, gedreht, vergold.</t>
  </si>
  <si>
    <t>IC-Sockel, 16-polig, superflach, gedreht, vergold.</t>
  </si>
  <si>
    <t>Buchsenleiste einreihig für LCD-Display</t>
  </si>
  <si>
    <t>Sechskantmutter, 100st. M2,5</t>
  </si>
  <si>
    <t>M2,5</t>
  </si>
  <si>
    <t>SSK M2,5X16-200</t>
  </si>
  <si>
    <t>SK M2,5-100</t>
  </si>
  <si>
    <t>Flach-Senkkopfschraube, Schlitz M2,5</t>
  </si>
  <si>
    <t>Gleichrichterdiode 1N 914, 100V, 0,2A</t>
  </si>
  <si>
    <t>1N 914</t>
  </si>
  <si>
    <t>DO41</t>
  </si>
  <si>
    <t>1N 4004</t>
  </si>
  <si>
    <t>Gleichrichterdiode 1N 4004, 400V, 1A</t>
  </si>
  <si>
    <t>Metallschichtwiderstand 1,0k Ohm</t>
  </si>
  <si>
    <t>METALL 1,00K</t>
  </si>
  <si>
    <t>Metalloxidschicht-Widerstand 2W, 5%</t>
  </si>
  <si>
    <t>2W METALL 10K</t>
  </si>
  <si>
    <t>2W METALL 3,3K</t>
  </si>
  <si>
    <t>LED 3mm, low-Current, rot</t>
  </si>
  <si>
    <t>LED 3mm, low-Current, gelb</t>
  </si>
  <si>
    <t>LED 3MM 2MA GE</t>
  </si>
  <si>
    <t>LED 3MM 2MA RT</t>
  </si>
  <si>
    <t>3 mm, RM2,54</t>
  </si>
  <si>
    <t>Optokoppler (für Nulldurchgangserkennung)</t>
  </si>
  <si>
    <t>4N 25</t>
  </si>
  <si>
    <t>DIP 6</t>
  </si>
  <si>
    <t>SIL 8-4 10K</t>
  </si>
  <si>
    <t>Keramik-Kondensator 10N</t>
  </si>
  <si>
    <t>KERKO 10N</t>
  </si>
  <si>
    <t>RM5</t>
  </si>
  <si>
    <t>Zener-Diode 1,3W 12V</t>
  </si>
  <si>
    <t>Zener-Diode 1,3W 16V</t>
  </si>
  <si>
    <t>ZD 12</t>
  </si>
  <si>
    <t>ZD 16</t>
  </si>
  <si>
    <t>ATMEL ATmega 168 AVR-RISC-Controller</t>
  </si>
  <si>
    <t>DIL-28</t>
  </si>
  <si>
    <t>ATMEGA 168-20DIP</t>
  </si>
  <si>
    <t>20,0000-HC49U-S</t>
  </si>
  <si>
    <t>Standardquarz, Grundton, 20,0 MHz</t>
  </si>
  <si>
    <t>RM4,88</t>
  </si>
  <si>
    <t>Elektrolytkondensator 47µF / 35V</t>
  </si>
  <si>
    <t>RAD 47/35</t>
  </si>
  <si>
    <t>6,3x11mm, RM 2,5mm</t>
  </si>
  <si>
    <t>Metallschichtwiderstand 68k Ohm</t>
  </si>
  <si>
    <t>METALL 68,0K</t>
  </si>
  <si>
    <t>6 x invertierender SCHMITT-TRIGGER</t>
  </si>
  <si>
    <t>74HC 14</t>
  </si>
  <si>
    <t>Kühlschiene SK 72 Fischer Elektronik SK 72 50 SA  R(th) 2.4 K/W</t>
  </si>
  <si>
    <t>97 x 25 x 50 mm</t>
  </si>
  <si>
    <t>188611 - 62</t>
  </si>
  <si>
    <t>Metallschichtwiderstand 100k Ohm</t>
  </si>
  <si>
    <t>METALL 100K</t>
  </si>
  <si>
    <t>Varistor V250LA10P 250V</t>
  </si>
  <si>
    <t>543-5057</t>
  </si>
  <si>
    <t>Metallschichtwiderstand 330 Ohm</t>
  </si>
  <si>
    <t>METALL 330</t>
  </si>
  <si>
    <t xml:space="preserve">IGBT STGP20NC60VD, 600V, 20A, TO-220; Transistor Type </t>
  </si>
  <si>
    <t>TO-220</t>
  </si>
  <si>
    <t>TLP351(F) PHOTOKOPPLER GAA AS IRED &amp; PHOTO-IC</t>
  </si>
  <si>
    <t xml:space="preserve">Silikon-Isolierfolie, 94x20x0,18mm        </t>
  </si>
  <si>
    <t xml:space="preserve">SI 6018          </t>
  </si>
  <si>
    <t>94x20x0,18mm</t>
  </si>
  <si>
    <t>B500C25A</t>
  </si>
  <si>
    <t>Metallbrückengleichrichter B500C25A</t>
  </si>
  <si>
    <t>28,7 x 28,7 x 23,4 mm</t>
  </si>
  <si>
    <t>DIL-GLEICHRICHTER</t>
  </si>
  <si>
    <t>Dip-Schalter, stehend, 4-polig</t>
  </si>
  <si>
    <t>NT 04</t>
  </si>
  <si>
    <t xml:space="preserve">RS485/422 Transceiver 5V </t>
  </si>
  <si>
    <t>MAX 491 CPD</t>
  </si>
  <si>
    <t>Diode P6KE440CA Überspannungsschutzdiode</t>
  </si>
  <si>
    <t>543-8573</t>
  </si>
  <si>
    <t>V PR233/94-M3</t>
  </si>
  <si>
    <t>Spezialkühlkörper,  3,6K/W, M3</t>
  </si>
  <si>
    <t>94x50x28mm</t>
  </si>
  <si>
    <t>Montage-Clip für Kühlkörper TO220, 15</t>
  </si>
  <si>
    <t>MC 726</t>
  </si>
  <si>
    <t>Halbleiterelais, 1-polig SIL-Gehäuse 5A 230VAC</t>
  </si>
  <si>
    <t>IC-Sockel, 6-polig, superflach, gedreht, vergold.</t>
  </si>
  <si>
    <t>GS 6P</t>
  </si>
  <si>
    <t>DIL-6</t>
  </si>
  <si>
    <t>IC-Sockel, 28-polig, superflach, gedreht, schmal</t>
  </si>
  <si>
    <t>GS 28P-S</t>
  </si>
  <si>
    <t>Kurzschlussbrücke, schw. m. Grifflasche</t>
  </si>
  <si>
    <t>JUMPER 2,54GL SW</t>
  </si>
  <si>
    <t>RM 2,54</t>
  </si>
  <si>
    <t>Materialmenge bezieht sich auf die Herstellung von 8 Salves</t>
  </si>
  <si>
    <t>Faktor</t>
  </si>
  <si>
    <t>Materialmenge bezieht sich auf die Herstellung von 2 Relaisstufen</t>
  </si>
  <si>
    <t>Reichelt</t>
  </si>
  <si>
    <t>50pol. Stiftleiste, gerade, RM 2,54</t>
  </si>
  <si>
    <t>Buchsenleiste, 64-polig, einreihig, RM 2,54, gerade</t>
  </si>
  <si>
    <t>Zylinderkopfschrauben, M3 6mm</t>
  </si>
  <si>
    <t>Zylinderkopfschrauben, M3 12mm</t>
  </si>
  <si>
    <t>Anschlussklemme 6-polig, Lift</t>
  </si>
  <si>
    <t>Optokoppler</t>
  </si>
  <si>
    <t>Halbleiter</t>
  </si>
  <si>
    <t>Kondensator</t>
  </si>
  <si>
    <t>Widerstand</t>
  </si>
  <si>
    <t>Induktivität</t>
  </si>
  <si>
    <t>Sonstiges</t>
  </si>
  <si>
    <t>Bauteil</t>
  </si>
  <si>
    <t>Stückliste exportiert aus C:/Users/Markus/Documents/eagle/MyProjekts/KombiInterface-SCART-BETTY/KombiInterface.sch am 19.03.2011 11:38:29</t>
  </si>
  <si>
    <t>0,1µF</t>
  </si>
  <si>
    <t>CPOL-EUE2-5</t>
  </si>
  <si>
    <t>R-EU_0207/10</t>
  </si>
  <si>
    <t>BC547</t>
  </si>
  <si>
    <t>BETTY</t>
  </si>
  <si>
    <t>BL enable</t>
  </si>
  <si>
    <t>PINHD-1X3</t>
  </si>
  <si>
    <t>MAX3232CPE</t>
  </si>
  <si>
    <t>PDA or RESET</t>
  </si>
  <si>
    <t>JP4</t>
  </si>
  <si>
    <t>RESET from TxD or RTS</t>
  </si>
  <si>
    <t>JP3</t>
  </si>
  <si>
    <t>Rx or PDA/RESET</t>
  </si>
  <si>
    <t>JP5</t>
  </si>
  <si>
    <t>force RESET</t>
  </si>
  <si>
    <t>RAD 0,1/100</t>
  </si>
  <si>
    <t>Jumper JP2E für BL enable</t>
  </si>
  <si>
    <t>MAX 3232 3,0 to 5,5V low power RS-232</t>
  </si>
  <si>
    <t>Jumper JP2E für PDA or RESET</t>
  </si>
  <si>
    <t>MAX 3232 CPE</t>
  </si>
  <si>
    <t>--siehe JP1</t>
  </si>
  <si>
    <t>Jumper JP2E für RESET from TxD or RTS</t>
  </si>
  <si>
    <t>Jumper JP2E für force RESET</t>
  </si>
  <si>
    <t>Jumper JP2E für Rx or PDA/RESET</t>
  </si>
  <si>
    <t>Elektrolytkondensator 0,1 µF/ 100 Volt</t>
  </si>
  <si>
    <t>1N4001</t>
  </si>
  <si>
    <t>C1</t>
  </si>
  <si>
    <t>0,1 µF</t>
  </si>
  <si>
    <t>C3</t>
  </si>
  <si>
    <t>10 µF</t>
  </si>
  <si>
    <t>1 µF</t>
  </si>
  <si>
    <t>1N 4001</t>
  </si>
  <si>
    <t>Gleichrichterdiaode 1N 4001 50V, 1A</t>
  </si>
  <si>
    <t>RAD 10/63</t>
  </si>
  <si>
    <t>Elektrolytkondensator 10 µF / 63V</t>
  </si>
  <si>
    <t>Elektrolytkondensator 1 µF / 63V</t>
  </si>
  <si>
    <t>Metallschichtwiderstand 240 Ohm</t>
  </si>
  <si>
    <t>METALL 240</t>
  </si>
  <si>
    <t xml:space="preserve">Spannungregler 1,2V to 37V </t>
  </si>
  <si>
    <t>LM 317-220</t>
  </si>
  <si>
    <t>TO220</t>
  </si>
  <si>
    <t>PT 6-S 5,0K</t>
  </si>
  <si>
    <t>6,4mm, RM5</t>
  </si>
  <si>
    <t>Einstellpotentiometer, stehend, 5,0 K-Ohm</t>
  </si>
  <si>
    <t>5k</t>
  </si>
  <si>
    <t>3V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</si>
</sst>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Arial"/>
      <family val="2"/>
    </font>
    <font>
      <sz val="10"/>
      <color theme="1"/>
      <name val="Courier New,courie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42">
    <xf numFmtId="0" fontId="0" fillId="0" borderId="0" xfId="0"/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quotePrefix="1" applyFill="1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left" wrapText="1"/>
    </xf>
    <xf numFmtId="164" fontId="0" fillId="0" borderId="1" xfId="1" applyNumberFormat="1" applyFont="1" applyBorder="1" applyAlignment="1">
      <alignment horizontal="left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/>
    <xf numFmtId="0" fontId="0" fillId="0" borderId="1" xfId="0" quotePrefix="1" applyBorder="1"/>
    <xf numFmtId="164" fontId="0" fillId="0" borderId="1" xfId="1" applyNumberFormat="1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quotePrefix="1" applyFill="1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0" xfId="1" applyNumberFormat="1" applyFont="1"/>
    <xf numFmtId="164" fontId="4" fillId="0" borderId="1" xfId="1" applyNumberFormat="1" applyFont="1" applyBorder="1"/>
    <xf numFmtId="0" fontId="2" fillId="0" borderId="0" xfId="0" applyFont="1"/>
    <xf numFmtId="0" fontId="5" fillId="0" borderId="0" xfId="0" applyFont="1"/>
    <xf numFmtId="0" fontId="0" fillId="0" borderId="2" xfId="0" applyBorder="1"/>
    <xf numFmtId="164" fontId="0" fillId="0" borderId="2" xfId="1" applyNumberFormat="1" applyFont="1" applyBorder="1"/>
    <xf numFmtId="0" fontId="0" fillId="0" borderId="0" xfId="0" applyBorder="1"/>
    <xf numFmtId="164" fontId="0" fillId="0" borderId="0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0" fontId="3" fillId="2" borderId="1" xfId="2" applyBorder="1"/>
    <xf numFmtId="164" fontId="3" fillId="2" borderId="1" xfId="2" applyNumberFormat="1" applyBorder="1"/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49" fontId="0" fillId="0" borderId="0" xfId="0" applyNumberFormat="1"/>
    <xf numFmtId="0" fontId="6" fillId="0" borderId="0" xfId="0" applyFont="1"/>
  </cellXfs>
  <cellStyles count="3">
    <cellStyle name="Gut" xfId="2" builtinId="26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6"/>
  <sheetViews>
    <sheetView showGridLines="0" zoomScale="90" zoomScaleNormal="90" workbookViewId="0">
      <selection sqref="A1:G1"/>
    </sheetView>
  </sheetViews>
  <sheetFormatPr baseColWidth="10" defaultRowHeight="12.75"/>
  <cols>
    <col min="1" max="1" width="7.140625" customWidth="1"/>
    <col min="2" max="2" width="10.140625" customWidth="1"/>
    <col min="3" max="3" width="49.85546875" customWidth="1"/>
    <col min="4" max="4" width="47.140625" customWidth="1"/>
    <col min="5" max="5" width="20.7109375" customWidth="1"/>
    <col min="6" max="6" width="21" customWidth="1"/>
    <col min="7" max="7" width="18.85546875" bestFit="1" customWidth="1"/>
    <col min="8" max="8" width="28.28515625" customWidth="1"/>
    <col min="9" max="9" width="11" bestFit="1" customWidth="1"/>
    <col min="10" max="10" width="15.5703125" customWidth="1"/>
  </cols>
  <sheetData>
    <row r="1" spans="1:10">
      <c r="A1" s="38" t="s">
        <v>203</v>
      </c>
      <c r="B1" s="39"/>
      <c r="C1" s="39"/>
      <c r="D1" s="39"/>
      <c r="E1" s="39"/>
      <c r="F1" s="39"/>
      <c r="G1" s="39"/>
    </row>
    <row r="3" spans="1:10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1</v>
      </c>
      <c r="B4" s="3" t="s">
        <v>202</v>
      </c>
      <c r="C4" s="3" t="s">
        <v>133</v>
      </c>
      <c r="D4" s="3" t="s">
        <v>246</v>
      </c>
      <c r="E4" s="3" t="s">
        <v>248</v>
      </c>
      <c r="F4" s="3" t="s">
        <v>250</v>
      </c>
      <c r="G4" s="3" t="s">
        <v>132</v>
      </c>
      <c r="H4" s="3" t="s">
        <v>251</v>
      </c>
      <c r="I4" s="14">
        <v>0.28999999999999998</v>
      </c>
      <c r="J4" s="13">
        <f>I4*A4</f>
        <v>0.28999999999999998</v>
      </c>
    </row>
    <row r="5" spans="1:10">
      <c r="A5" s="3">
        <v>2</v>
      </c>
      <c r="B5" s="3" t="s">
        <v>201</v>
      </c>
      <c r="C5" s="3" t="s">
        <v>133</v>
      </c>
      <c r="D5" s="3" t="s">
        <v>247</v>
      </c>
      <c r="E5" s="3" t="s">
        <v>248</v>
      </c>
      <c r="F5" s="3" t="s">
        <v>249</v>
      </c>
      <c r="G5" s="3" t="s">
        <v>200</v>
      </c>
      <c r="H5" s="3" t="s">
        <v>251</v>
      </c>
      <c r="I5" s="14">
        <v>0.28999999999999998</v>
      </c>
      <c r="J5" s="13">
        <f>I5*A5</f>
        <v>0.57999999999999996</v>
      </c>
    </row>
    <row r="6" spans="1:10">
      <c r="A6" s="3">
        <v>2</v>
      </c>
      <c r="B6" s="3" t="s">
        <v>199</v>
      </c>
      <c r="C6" s="3" t="s">
        <v>198</v>
      </c>
      <c r="D6" s="3" t="s">
        <v>254</v>
      </c>
      <c r="E6" s="3" t="s">
        <v>255</v>
      </c>
      <c r="F6" s="3" t="s">
        <v>257</v>
      </c>
      <c r="G6" s="3" t="s">
        <v>197</v>
      </c>
      <c r="H6" s="3" t="s">
        <v>256</v>
      </c>
      <c r="I6" s="14">
        <v>0.78</v>
      </c>
      <c r="J6" s="13">
        <f>I6*A6</f>
        <v>1.56</v>
      </c>
    </row>
    <row r="7" spans="1:10">
      <c r="A7" s="3">
        <v>2</v>
      </c>
      <c r="B7" s="3" t="s">
        <v>123</v>
      </c>
      <c r="C7" s="3" t="s">
        <v>196</v>
      </c>
      <c r="D7" s="3" t="s">
        <v>258</v>
      </c>
      <c r="E7" s="3" t="s">
        <v>248</v>
      </c>
      <c r="F7" s="3" t="s">
        <v>259</v>
      </c>
      <c r="G7" s="3" t="s">
        <v>195</v>
      </c>
      <c r="H7" s="3" t="s">
        <v>260</v>
      </c>
      <c r="I7" s="14">
        <v>8.2000000000000003E-2</v>
      </c>
      <c r="J7" s="13">
        <f t="shared" ref="J7:J19" si="0">I7*A7</f>
        <v>0.16400000000000001</v>
      </c>
    </row>
    <row r="8" spans="1:10">
      <c r="A8" s="3">
        <v>2</v>
      </c>
      <c r="B8" s="3" t="s">
        <v>194</v>
      </c>
      <c r="C8" s="3" t="s">
        <v>193</v>
      </c>
      <c r="D8" s="3" t="s">
        <v>269</v>
      </c>
      <c r="E8" s="3" t="s">
        <v>248</v>
      </c>
      <c r="F8" s="3" t="s">
        <v>263</v>
      </c>
      <c r="G8" s="3" t="s">
        <v>192</v>
      </c>
      <c r="H8" s="3" t="s">
        <v>261</v>
      </c>
      <c r="I8" s="14">
        <v>0.04</v>
      </c>
      <c r="J8" s="13">
        <f t="shared" si="0"/>
        <v>0.08</v>
      </c>
    </row>
    <row r="9" spans="1:10">
      <c r="A9" s="3">
        <v>2</v>
      </c>
      <c r="B9" s="3" t="s">
        <v>191</v>
      </c>
      <c r="C9" s="3" t="s">
        <v>190</v>
      </c>
      <c r="D9" s="3" t="s">
        <v>268</v>
      </c>
      <c r="E9" s="3" t="s">
        <v>248</v>
      </c>
      <c r="F9" s="3" t="s">
        <v>262</v>
      </c>
      <c r="G9" s="3" t="s">
        <v>189</v>
      </c>
      <c r="H9" s="3" t="s">
        <v>264</v>
      </c>
      <c r="I9" s="14">
        <v>0.13</v>
      </c>
      <c r="J9" s="13">
        <f t="shared" si="0"/>
        <v>0.26</v>
      </c>
    </row>
    <row r="10" spans="1:10">
      <c r="A10" s="3">
        <v>2</v>
      </c>
      <c r="B10" s="3" t="s">
        <v>188</v>
      </c>
      <c r="C10" s="3" t="s">
        <v>187</v>
      </c>
      <c r="D10" s="3" t="s">
        <v>267</v>
      </c>
      <c r="E10" s="3" t="s">
        <v>248</v>
      </c>
      <c r="F10" s="3" t="s">
        <v>266</v>
      </c>
      <c r="G10" s="3" t="s">
        <v>85</v>
      </c>
      <c r="H10" s="3" t="s">
        <v>265</v>
      </c>
      <c r="I10" s="14">
        <v>0.25</v>
      </c>
      <c r="J10" s="13">
        <f t="shared" si="0"/>
        <v>0.5</v>
      </c>
    </row>
    <row r="11" spans="1:10">
      <c r="A11" s="3">
        <v>2</v>
      </c>
      <c r="B11" s="3" t="s">
        <v>58</v>
      </c>
      <c r="C11" s="3" t="s">
        <v>58</v>
      </c>
      <c r="D11" s="3" t="s">
        <v>280</v>
      </c>
      <c r="E11" s="3" t="s">
        <v>248</v>
      </c>
      <c r="F11" s="3" t="s">
        <v>279</v>
      </c>
      <c r="G11" s="3" t="s">
        <v>186</v>
      </c>
      <c r="H11" s="3" t="s">
        <v>271</v>
      </c>
      <c r="I11" s="14">
        <v>1.2</v>
      </c>
      <c r="J11" s="13">
        <f t="shared" si="0"/>
        <v>2.4</v>
      </c>
    </row>
    <row r="12" spans="1:10">
      <c r="A12" s="3">
        <v>1</v>
      </c>
      <c r="B12" s="3" t="s">
        <v>56</v>
      </c>
      <c r="C12" s="3" t="s">
        <v>56</v>
      </c>
      <c r="D12" s="3" t="s">
        <v>272</v>
      </c>
      <c r="E12" s="3" t="s">
        <v>248</v>
      </c>
      <c r="F12" s="3" t="s">
        <v>273</v>
      </c>
      <c r="G12" s="3" t="s">
        <v>150</v>
      </c>
      <c r="H12" s="3" t="s">
        <v>271</v>
      </c>
      <c r="I12" s="14">
        <v>0.75</v>
      </c>
      <c r="J12" s="13">
        <f t="shared" si="0"/>
        <v>0.75</v>
      </c>
    </row>
    <row r="13" spans="1:10">
      <c r="A13" s="3">
        <v>2</v>
      </c>
      <c r="B13" s="3" t="s">
        <v>185</v>
      </c>
      <c r="C13" s="3" t="s">
        <v>185</v>
      </c>
      <c r="D13" s="3" t="s">
        <v>274</v>
      </c>
      <c r="E13" s="3" t="s">
        <v>248</v>
      </c>
      <c r="F13" s="3" t="s">
        <v>275</v>
      </c>
      <c r="G13" s="3" t="s">
        <v>184</v>
      </c>
      <c r="H13" s="7" t="s">
        <v>276</v>
      </c>
      <c r="I13" s="14">
        <v>0.26</v>
      </c>
      <c r="J13" s="13">
        <f t="shared" si="0"/>
        <v>0.52</v>
      </c>
    </row>
    <row r="14" spans="1:10">
      <c r="A14" s="3">
        <v>1</v>
      </c>
      <c r="B14" s="3" t="s">
        <v>183</v>
      </c>
      <c r="C14" s="3" t="s">
        <v>182</v>
      </c>
      <c r="D14" s="3" t="s">
        <v>281</v>
      </c>
      <c r="E14" s="3" t="s">
        <v>248</v>
      </c>
      <c r="F14" s="3" t="s">
        <v>282</v>
      </c>
      <c r="G14" s="3" t="s">
        <v>181</v>
      </c>
      <c r="H14" s="3" t="s">
        <v>283</v>
      </c>
      <c r="I14" s="14">
        <v>7.95</v>
      </c>
      <c r="J14" s="13">
        <f t="shared" si="0"/>
        <v>7.95</v>
      </c>
    </row>
    <row r="15" spans="1:10">
      <c r="A15" s="3">
        <v>2</v>
      </c>
      <c r="B15" s="3" t="s">
        <v>180</v>
      </c>
      <c r="C15" s="3" t="s">
        <v>114</v>
      </c>
      <c r="D15" s="3" t="s">
        <v>286</v>
      </c>
      <c r="E15" s="3" t="s">
        <v>248</v>
      </c>
      <c r="F15" s="3" t="s">
        <v>284</v>
      </c>
      <c r="G15" s="3" t="s">
        <v>179</v>
      </c>
      <c r="H15" s="3" t="s">
        <v>285</v>
      </c>
      <c r="I15" s="14">
        <v>7.0000000000000007E-2</v>
      </c>
      <c r="J15" s="13">
        <f t="shared" si="0"/>
        <v>0.14000000000000001</v>
      </c>
    </row>
    <row r="16" spans="1:10">
      <c r="A16" s="3">
        <v>2</v>
      </c>
      <c r="B16" s="3" t="s">
        <v>178</v>
      </c>
      <c r="C16" s="3" t="s">
        <v>178</v>
      </c>
      <c r="D16" s="3" t="s">
        <v>287</v>
      </c>
      <c r="E16" s="3" t="s">
        <v>248</v>
      </c>
      <c r="F16" s="3" t="s">
        <v>288</v>
      </c>
      <c r="G16" s="3" t="s">
        <v>177</v>
      </c>
      <c r="H16" s="3" t="s">
        <v>289</v>
      </c>
      <c r="I16" s="14">
        <v>1.55</v>
      </c>
      <c r="J16" s="13">
        <f t="shared" si="0"/>
        <v>3.1</v>
      </c>
    </row>
    <row r="17" spans="1:10">
      <c r="A17" s="3">
        <v>1</v>
      </c>
      <c r="B17" s="3" t="s">
        <v>44</v>
      </c>
      <c r="C17" s="3" t="s">
        <v>44</v>
      </c>
      <c r="D17" s="3" t="s">
        <v>290</v>
      </c>
      <c r="E17" s="3" t="s">
        <v>248</v>
      </c>
      <c r="F17" s="3" t="s">
        <v>291</v>
      </c>
      <c r="G17" s="3" t="s">
        <v>43</v>
      </c>
      <c r="H17" s="3" t="s">
        <v>292</v>
      </c>
      <c r="I17" s="14">
        <v>0.7</v>
      </c>
      <c r="J17" s="13">
        <f t="shared" si="0"/>
        <v>0.7</v>
      </c>
    </row>
    <row r="18" spans="1:10">
      <c r="A18" s="3">
        <v>2</v>
      </c>
      <c r="B18" s="3" t="s">
        <v>176</v>
      </c>
      <c r="C18" s="3" t="s">
        <v>34</v>
      </c>
      <c r="D18" s="3" t="s">
        <v>302</v>
      </c>
      <c r="E18" s="3" t="s">
        <v>248</v>
      </c>
      <c r="F18" s="3" t="s">
        <v>303</v>
      </c>
      <c r="G18" s="3" t="s">
        <v>175</v>
      </c>
      <c r="H18" s="3" t="s">
        <v>256</v>
      </c>
      <c r="I18" s="14">
        <v>0.27</v>
      </c>
      <c r="J18" s="13">
        <f t="shared" si="0"/>
        <v>0.54</v>
      </c>
    </row>
    <row r="19" spans="1:10">
      <c r="A19" s="3">
        <v>2</v>
      </c>
      <c r="B19" s="3" t="s">
        <v>174</v>
      </c>
      <c r="C19" s="3" t="s">
        <v>174</v>
      </c>
      <c r="D19" s="3" t="s">
        <v>304</v>
      </c>
      <c r="E19" s="3" t="s">
        <v>305</v>
      </c>
      <c r="F19" s="10">
        <v>1209548</v>
      </c>
      <c r="G19" s="3" t="s">
        <v>173</v>
      </c>
      <c r="H19" s="7" t="s">
        <v>276</v>
      </c>
      <c r="I19" s="14">
        <v>10.42</v>
      </c>
      <c r="J19" s="13">
        <f t="shared" si="0"/>
        <v>20.84</v>
      </c>
    </row>
    <row r="20" spans="1:10">
      <c r="A20" s="4">
        <v>1</v>
      </c>
      <c r="B20" s="5"/>
      <c r="C20" s="4" t="s">
        <v>242</v>
      </c>
      <c r="D20" s="4" t="s">
        <v>252</v>
      </c>
      <c r="E20" s="4" t="s">
        <v>244</v>
      </c>
      <c r="F20" s="4" t="s">
        <v>306</v>
      </c>
      <c r="G20" s="4" t="s">
        <v>72</v>
      </c>
      <c r="H20" s="4" t="s">
        <v>253</v>
      </c>
      <c r="I20" s="20">
        <v>3.93</v>
      </c>
      <c r="J20" s="13">
        <f t="shared" ref="J20:J26" si="1">I20*A20</f>
        <v>3.93</v>
      </c>
    </row>
    <row r="21" spans="1:10">
      <c r="A21" s="4">
        <v>3</v>
      </c>
      <c r="B21" s="4" t="s">
        <v>278</v>
      </c>
      <c r="C21" s="5" t="s">
        <v>277</v>
      </c>
      <c r="D21" s="5" t="s">
        <v>277</v>
      </c>
      <c r="E21" s="3" t="s">
        <v>248</v>
      </c>
      <c r="F21" s="5" t="s">
        <v>278</v>
      </c>
      <c r="G21" s="8" t="s">
        <v>276</v>
      </c>
      <c r="H21" s="5" t="s">
        <v>251</v>
      </c>
      <c r="I21" s="20">
        <v>0.21</v>
      </c>
      <c r="J21" s="15">
        <f t="shared" si="1"/>
        <v>0.63</v>
      </c>
    </row>
    <row r="22" spans="1:10">
      <c r="A22" s="4">
        <v>2</v>
      </c>
      <c r="B22" s="5"/>
      <c r="C22" s="4" t="s">
        <v>293</v>
      </c>
      <c r="D22" s="4" t="s">
        <v>293</v>
      </c>
      <c r="E22" s="3" t="s">
        <v>248</v>
      </c>
      <c r="F22" s="4" t="s">
        <v>294</v>
      </c>
      <c r="G22" s="8" t="s">
        <v>276</v>
      </c>
      <c r="H22" s="4" t="s">
        <v>295</v>
      </c>
      <c r="I22" s="12">
        <v>0.17</v>
      </c>
      <c r="J22" s="15">
        <f t="shared" si="1"/>
        <v>0.34</v>
      </c>
    </row>
    <row r="23" spans="1:10">
      <c r="A23" s="4">
        <v>2</v>
      </c>
      <c r="B23" s="5"/>
      <c r="C23" s="4" t="s">
        <v>296</v>
      </c>
      <c r="D23" s="4" t="s">
        <v>296</v>
      </c>
      <c r="E23" s="3" t="s">
        <v>248</v>
      </c>
      <c r="F23" s="4" t="s">
        <v>297</v>
      </c>
      <c r="G23" s="8" t="s">
        <v>276</v>
      </c>
      <c r="H23" s="4" t="s">
        <v>300</v>
      </c>
      <c r="I23" s="20">
        <v>0.05</v>
      </c>
      <c r="J23" s="15">
        <f t="shared" si="1"/>
        <v>0.1</v>
      </c>
    </row>
    <row r="24" spans="1:10">
      <c r="A24" s="4">
        <v>2</v>
      </c>
      <c r="B24" s="5"/>
      <c r="C24" s="4" t="s">
        <v>298</v>
      </c>
      <c r="D24" s="4" t="s">
        <v>298</v>
      </c>
      <c r="E24" s="3" t="s">
        <v>248</v>
      </c>
      <c r="F24" s="4" t="s">
        <v>299</v>
      </c>
      <c r="G24" s="8" t="s">
        <v>276</v>
      </c>
      <c r="H24" s="4" t="s">
        <v>301</v>
      </c>
      <c r="I24" s="20">
        <v>0.05</v>
      </c>
      <c r="J24" s="15">
        <f t="shared" si="1"/>
        <v>0.1</v>
      </c>
    </row>
    <row r="25" spans="1:10">
      <c r="A25" s="4">
        <v>1</v>
      </c>
      <c r="B25" s="5" t="s">
        <v>311</v>
      </c>
      <c r="C25" s="4" t="s">
        <v>309</v>
      </c>
      <c r="D25" s="4" t="s">
        <v>309</v>
      </c>
      <c r="E25" s="3" t="s">
        <v>248</v>
      </c>
      <c r="F25" s="4" t="s">
        <v>308</v>
      </c>
      <c r="G25" s="8" t="s">
        <v>276</v>
      </c>
      <c r="H25" s="4" t="s">
        <v>312</v>
      </c>
      <c r="I25" s="20">
        <v>1.65</v>
      </c>
      <c r="J25" s="15">
        <f t="shared" si="1"/>
        <v>1.65</v>
      </c>
    </row>
    <row r="26" spans="1:10">
      <c r="A26" s="4">
        <v>1</v>
      </c>
      <c r="B26" s="5" t="s">
        <v>311</v>
      </c>
      <c r="C26" s="4" t="s">
        <v>310</v>
      </c>
      <c r="D26" s="4" t="s">
        <v>310</v>
      </c>
      <c r="E26" s="3" t="s">
        <v>248</v>
      </c>
      <c r="F26" s="4" t="s">
        <v>307</v>
      </c>
      <c r="G26" s="8" t="s">
        <v>276</v>
      </c>
      <c r="H26" s="4" t="s">
        <v>313</v>
      </c>
      <c r="I26" s="20">
        <v>1.5</v>
      </c>
      <c r="J26" s="15">
        <f t="shared" si="1"/>
        <v>1.5</v>
      </c>
    </row>
  </sheetData>
  <mergeCells count="1">
    <mergeCell ref="A1:G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J10"/>
  <sheetViews>
    <sheetView showGridLines="0" zoomScale="90" zoomScaleNormal="90" workbookViewId="0">
      <selection activeCell="E19" sqref="E19"/>
    </sheetView>
  </sheetViews>
  <sheetFormatPr baseColWidth="10" defaultRowHeight="12.75"/>
  <cols>
    <col min="1" max="1" width="7.140625" style="37" customWidth="1"/>
    <col min="2" max="2" width="8.140625" style="37" bestFit="1" customWidth="1"/>
    <col min="3" max="4" width="38.7109375" style="37" bestFit="1" customWidth="1"/>
    <col min="5" max="5" width="17.28515625" style="37" bestFit="1" customWidth="1"/>
    <col min="6" max="6" width="24.140625" style="37" customWidth="1"/>
    <col min="7" max="7" width="8.5703125" style="37" bestFit="1" customWidth="1"/>
    <col min="8" max="8" width="19.85546875" style="37" customWidth="1"/>
    <col min="9" max="9" width="11" style="37" bestFit="1" customWidth="1"/>
    <col min="10" max="10" width="12.7109375" style="37" bestFit="1" customWidth="1"/>
    <col min="11" max="16384" width="11.42578125" style="37"/>
  </cols>
  <sheetData>
    <row r="1" spans="1:10" ht="38.25" customHeight="1">
      <c r="A1" s="38" t="s">
        <v>172</v>
      </c>
      <c r="B1" s="39"/>
      <c r="C1" s="39"/>
      <c r="D1" s="39"/>
    </row>
    <row r="3" spans="1:10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2</v>
      </c>
      <c r="B4" s="3" t="s">
        <v>577</v>
      </c>
      <c r="C4" s="5" t="s">
        <v>584</v>
      </c>
      <c r="D4" s="5" t="s">
        <v>584</v>
      </c>
      <c r="E4" s="5" t="s">
        <v>248</v>
      </c>
      <c r="F4" s="5" t="s">
        <v>583</v>
      </c>
      <c r="G4" s="3" t="s">
        <v>197</v>
      </c>
      <c r="H4" s="5" t="s">
        <v>459</v>
      </c>
      <c r="I4" s="12">
        <v>0.02</v>
      </c>
      <c r="J4" s="13">
        <f t="shared" ref="J4:J6" si="0">I4*A4</f>
        <v>0.04</v>
      </c>
    </row>
    <row r="5" spans="1:10">
      <c r="A5" s="3">
        <v>1</v>
      </c>
      <c r="B5" s="3" t="s">
        <v>579</v>
      </c>
      <c r="C5" s="5" t="s">
        <v>380</v>
      </c>
      <c r="D5" s="5" t="s">
        <v>380</v>
      </c>
      <c r="E5" s="3" t="s">
        <v>248</v>
      </c>
      <c r="F5" s="5" t="s">
        <v>379</v>
      </c>
      <c r="G5" s="3" t="s">
        <v>578</v>
      </c>
      <c r="H5" s="5" t="s">
        <v>381</v>
      </c>
      <c r="I5" s="12">
        <v>0.06</v>
      </c>
      <c r="J5" s="13">
        <f t="shared" si="0"/>
        <v>0.06</v>
      </c>
    </row>
    <row r="6" spans="1:10">
      <c r="A6" s="3">
        <v>1</v>
      </c>
      <c r="B6" s="3" t="s">
        <v>581</v>
      </c>
      <c r="C6" s="5" t="s">
        <v>586</v>
      </c>
      <c r="D6" s="5" t="s">
        <v>586</v>
      </c>
      <c r="E6" s="5" t="s">
        <v>248</v>
      </c>
      <c r="F6" s="3" t="s">
        <v>585</v>
      </c>
      <c r="G6" s="3" t="s">
        <v>222</v>
      </c>
      <c r="H6" s="5" t="s">
        <v>432</v>
      </c>
      <c r="I6" s="12">
        <v>0.04</v>
      </c>
      <c r="J6" s="13">
        <f t="shared" si="0"/>
        <v>0.04</v>
      </c>
    </row>
    <row r="7" spans="1:10">
      <c r="A7" s="3">
        <v>1</v>
      </c>
      <c r="B7" s="3" t="s">
        <v>582</v>
      </c>
      <c r="C7" s="5" t="s">
        <v>587</v>
      </c>
      <c r="D7" s="5" t="s">
        <v>587</v>
      </c>
      <c r="E7" s="3" t="s">
        <v>248</v>
      </c>
      <c r="F7" s="5" t="s">
        <v>431</v>
      </c>
      <c r="G7" s="3" t="s">
        <v>580</v>
      </c>
      <c r="H7" s="5" t="s">
        <v>432</v>
      </c>
      <c r="I7" s="12">
        <v>0.04</v>
      </c>
      <c r="J7" s="13">
        <f>I7*A7</f>
        <v>0.04</v>
      </c>
    </row>
    <row r="8" spans="1:10">
      <c r="A8" s="4">
        <v>1</v>
      </c>
      <c r="B8" s="5" t="s">
        <v>596</v>
      </c>
      <c r="C8" s="16" t="s">
        <v>595</v>
      </c>
      <c r="D8" s="16" t="s">
        <v>595</v>
      </c>
      <c r="E8" s="3" t="s">
        <v>248</v>
      </c>
      <c r="F8" s="16" t="s">
        <v>593</v>
      </c>
      <c r="G8" s="4" t="s">
        <v>144</v>
      </c>
      <c r="H8" s="16" t="s">
        <v>594</v>
      </c>
      <c r="I8" s="17">
        <v>0.26</v>
      </c>
      <c r="J8" s="13">
        <f t="shared" ref="J8:J10" si="1">I8*A8</f>
        <v>0.26</v>
      </c>
    </row>
    <row r="9" spans="1:10">
      <c r="A9" s="4">
        <v>1</v>
      </c>
      <c r="B9" s="5" t="s">
        <v>71</v>
      </c>
      <c r="C9" s="5" t="s">
        <v>499</v>
      </c>
      <c r="D9" s="5" t="s">
        <v>588</v>
      </c>
      <c r="E9" s="3" t="s">
        <v>248</v>
      </c>
      <c r="F9" s="5" t="s">
        <v>589</v>
      </c>
      <c r="G9" s="4" t="s">
        <v>146</v>
      </c>
      <c r="H9" s="16" t="s">
        <v>359</v>
      </c>
      <c r="I9" s="17">
        <v>8.2000000000000003E-2</v>
      </c>
      <c r="J9" s="13">
        <f t="shared" si="1"/>
        <v>8.2000000000000003E-2</v>
      </c>
    </row>
    <row r="10" spans="1:10">
      <c r="A10" s="4">
        <v>1</v>
      </c>
      <c r="B10" s="5" t="s">
        <v>597</v>
      </c>
      <c r="C10" s="4" t="s">
        <v>590</v>
      </c>
      <c r="D10" s="4" t="s">
        <v>590</v>
      </c>
      <c r="E10" s="3" t="s">
        <v>248</v>
      </c>
      <c r="F10" s="16" t="s">
        <v>591</v>
      </c>
      <c r="G10" s="4" t="s">
        <v>0</v>
      </c>
      <c r="H10" s="16" t="s">
        <v>592</v>
      </c>
      <c r="I10" s="17">
        <v>0.26</v>
      </c>
      <c r="J10" s="13">
        <f t="shared" si="1"/>
        <v>0.26</v>
      </c>
    </row>
  </sheetData>
  <mergeCells count="1">
    <mergeCell ref="A1:D1"/>
  </mergeCells>
  <pageMargins left="0.78740157499999996" right="0.78740157499999996" top="0.984251969" bottom="0.984251969" header="0.4921259845" footer="0.4921259845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H174"/>
  <sheetViews>
    <sheetView tabSelected="1" topLeftCell="A41" zoomScale="90" zoomScaleNormal="90" workbookViewId="0">
      <selection activeCell="D32" sqref="D32"/>
    </sheetView>
  </sheetViews>
  <sheetFormatPr baseColWidth="10" defaultRowHeight="12.75"/>
  <cols>
    <col min="1" max="1" width="7.140625" bestFit="1" customWidth="1"/>
    <col min="2" max="2" width="49.5703125" bestFit="1" customWidth="1"/>
    <col min="3" max="3" width="17.28515625" bestFit="1" customWidth="1"/>
    <col min="4" max="4" width="17.140625" bestFit="1" customWidth="1"/>
    <col min="5" max="5" width="19.28515625" bestFit="1" customWidth="1"/>
    <col min="6" max="6" width="22" bestFit="1" customWidth="1"/>
    <col min="7" max="7" width="12.140625" style="25" bestFit="1" customWidth="1"/>
    <col min="8" max="8" width="14" style="25" bestFit="1" customWidth="1"/>
  </cols>
  <sheetData>
    <row r="1" spans="1:8">
      <c r="A1" s="23" t="s">
        <v>8</v>
      </c>
      <c r="B1" s="23" t="s">
        <v>238</v>
      </c>
      <c r="C1" s="23" t="s">
        <v>239</v>
      </c>
      <c r="D1" s="23" t="s">
        <v>240</v>
      </c>
      <c r="E1" s="23" t="s">
        <v>5</v>
      </c>
      <c r="F1" s="23" t="s">
        <v>241</v>
      </c>
      <c r="G1" s="24" t="s">
        <v>243</v>
      </c>
      <c r="H1" s="26" t="s">
        <v>245</v>
      </c>
    </row>
    <row r="2" spans="1:8">
      <c r="A2" s="5">
        <v>1</v>
      </c>
      <c r="B2" s="5" t="s">
        <v>246</v>
      </c>
      <c r="C2" s="5" t="s">
        <v>248</v>
      </c>
      <c r="D2" s="5" t="s">
        <v>250</v>
      </c>
      <c r="E2" s="5" t="s">
        <v>132</v>
      </c>
      <c r="F2" s="5" t="s">
        <v>251</v>
      </c>
      <c r="G2" s="12">
        <v>0.28999999999999998</v>
      </c>
      <c r="H2" s="12">
        <v>0.28999999999999998</v>
      </c>
    </row>
    <row r="3" spans="1:8">
      <c r="A3" s="5">
        <v>2</v>
      </c>
      <c r="B3" s="5" t="s">
        <v>247</v>
      </c>
      <c r="C3" s="5" t="s">
        <v>248</v>
      </c>
      <c r="D3" s="5" t="s">
        <v>249</v>
      </c>
      <c r="E3" s="5" t="s">
        <v>200</v>
      </c>
      <c r="F3" s="5" t="s">
        <v>251</v>
      </c>
      <c r="G3" s="12">
        <v>0.28999999999999998</v>
      </c>
      <c r="H3" s="12">
        <v>0.57999999999999996</v>
      </c>
    </row>
    <row r="4" spans="1:8">
      <c r="A4" s="5">
        <v>2</v>
      </c>
      <c r="B4" s="5" t="s">
        <v>254</v>
      </c>
      <c r="C4" s="5" t="s">
        <v>255</v>
      </c>
      <c r="D4" s="5" t="s">
        <v>257</v>
      </c>
      <c r="E4" s="5" t="s">
        <v>197</v>
      </c>
      <c r="F4" s="5" t="s">
        <v>256</v>
      </c>
      <c r="G4" s="12">
        <v>0.78</v>
      </c>
      <c r="H4" s="12">
        <v>1.56</v>
      </c>
    </row>
    <row r="5" spans="1:8">
      <c r="A5" s="5">
        <v>2</v>
      </c>
      <c r="B5" s="5" t="s">
        <v>258</v>
      </c>
      <c r="C5" s="5" t="s">
        <v>248</v>
      </c>
      <c r="D5" s="5" t="s">
        <v>259</v>
      </c>
      <c r="E5" s="5" t="s">
        <v>195</v>
      </c>
      <c r="F5" s="5" t="s">
        <v>260</v>
      </c>
      <c r="G5" s="12">
        <v>8.2000000000000003E-2</v>
      </c>
      <c r="H5" s="12">
        <v>0.16400000000000001</v>
      </c>
    </row>
    <row r="6" spans="1:8">
      <c r="A6" s="5">
        <v>2</v>
      </c>
      <c r="B6" s="5" t="s">
        <v>269</v>
      </c>
      <c r="C6" s="5" t="s">
        <v>248</v>
      </c>
      <c r="D6" s="5" t="s">
        <v>263</v>
      </c>
      <c r="E6" s="5" t="s">
        <v>192</v>
      </c>
      <c r="F6" s="5" t="s">
        <v>261</v>
      </c>
      <c r="G6" s="12">
        <v>0.04</v>
      </c>
      <c r="H6" s="12">
        <v>0.08</v>
      </c>
    </row>
    <row r="7" spans="1:8">
      <c r="A7" s="5">
        <v>2</v>
      </c>
      <c r="B7" s="5" t="s">
        <v>268</v>
      </c>
      <c r="C7" s="5" t="s">
        <v>248</v>
      </c>
      <c r="D7" s="5" t="s">
        <v>262</v>
      </c>
      <c r="E7" s="5" t="s">
        <v>189</v>
      </c>
      <c r="F7" s="5" t="s">
        <v>264</v>
      </c>
      <c r="G7" s="12">
        <v>0.13</v>
      </c>
      <c r="H7" s="12">
        <v>0.26</v>
      </c>
    </row>
    <row r="8" spans="1:8">
      <c r="A8" s="5">
        <v>2</v>
      </c>
      <c r="B8" s="5" t="s">
        <v>267</v>
      </c>
      <c r="C8" s="5" t="s">
        <v>248</v>
      </c>
      <c r="D8" s="5" t="s">
        <v>266</v>
      </c>
      <c r="E8" s="5" t="s">
        <v>85</v>
      </c>
      <c r="F8" s="5" t="s">
        <v>265</v>
      </c>
      <c r="G8" s="12">
        <v>0.25</v>
      </c>
      <c r="H8" s="12">
        <v>0.5</v>
      </c>
    </row>
    <row r="9" spans="1:8">
      <c r="A9" s="5">
        <v>2</v>
      </c>
      <c r="B9" s="5" t="s">
        <v>280</v>
      </c>
      <c r="C9" s="5" t="s">
        <v>248</v>
      </c>
      <c r="D9" s="5" t="s">
        <v>279</v>
      </c>
      <c r="E9" s="5" t="s">
        <v>186</v>
      </c>
      <c r="F9" s="5" t="s">
        <v>271</v>
      </c>
      <c r="G9" s="12">
        <v>1.2</v>
      </c>
      <c r="H9" s="12">
        <v>2.4</v>
      </c>
    </row>
    <row r="10" spans="1:8">
      <c r="A10" s="5">
        <v>1</v>
      </c>
      <c r="B10" s="5" t="s">
        <v>272</v>
      </c>
      <c r="C10" s="5" t="s">
        <v>248</v>
      </c>
      <c r="D10" s="5" t="s">
        <v>273</v>
      </c>
      <c r="E10" s="5" t="s">
        <v>150</v>
      </c>
      <c r="F10" s="5" t="s">
        <v>271</v>
      </c>
      <c r="G10" s="12">
        <v>0.75</v>
      </c>
      <c r="H10" s="12">
        <v>0.75</v>
      </c>
    </row>
    <row r="11" spans="1:8">
      <c r="A11" s="5">
        <v>2</v>
      </c>
      <c r="B11" s="5" t="s">
        <v>274</v>
      </c>
      <c r="C11" s="5" t="s">
        <v>248</v>
      </c>
      <c r="D11" s="5" t="s">
        <v>275</v>
      </c>
      <c r="E11" s="5" t="s">
        <v>184</v>
      </c>
      <c r="F11" s="5" t="s">
        <v>276</v>
      </c>
      <c r="G11" s="12">
        <v>0.26</v>
      </c>
      <c r="H11" s="12">
        <v>0.52</v>
      </c>
    </row>
    <row r="12" spans="1:8">
      <c r="A12" s="5">
        <v>1</v>
      </c>
      <c r="B12" s="5" t="s">
        <v>281</v>
      </c>
      <c r="C12" s="5" t="s">
        <v>248</v>
      </c>
      <c r="D12" s="5" t="s">
        <v>282</v>
      </c>
      <c r="E12" s="5" t="s">
        <v>181</v>
      </c>
      <c r="F12" s="5" t="s">
        <v>283</v>
      </c>
      <c r="G12" s="12">
        <v>7.95</v>
      </c>
      <c r="H12" s="12">
        <v>7.95</v>
      </c>
    </row>
    <row r="13" spans="1:8">
      <c r="A13" s="5">
        <v>2</v>
      </c>
      <c r="B13" s="5" t="s">
        <v>286</v>
      </c>
      <c r="C13" s="5" t="s">
        <v>248</v>
      </c>
      <c r="D13" s="5" t="s">
        <v>284</v>
      </c>
      <c r="E13" s="5" t="s">
        <v>179</v>
      </c>
      <c r="F13" s="5" t="s">
        <v>285</v>
      </c>
      <c r="G13" s="12">
        <v>7.0000000000000007E-2</v>
      </c>
      <c r="H13" s="12">
        <v>0.14000000000000001</v>
      </c>
    </row>
    <row r="14" spans="1:8">
      <c r="A14" s="5">
        <v>2</v>
      </c>
      <c r="B14" s="5" t="s">
        <v>287</v>
      </c>
      <c r="C14" s="5" t="s">
        <v>248</v>
      </c>
      <c r="D14" s="5" t="s">
        <v>288</v>
      </c>
      <c r="E14" s="5" t="s">
        <v>177</v>
      </c>
      <c r="F14" s="5" t="s">
        <v>289</v>
      </c>
      <c r="G14" s="12">
        <v>1.55</v>
      </c>
      <c r="H14" s="12">
        <v>3.1</v>
      </c>
    </row>
    <row r="15" spans="1:8">
      <c r="A15" s="5">
        <v>1</v>
      </c>
      <c r="B15" s="5" t="s">
        <v>290</v>
      </c>
      <c r="C15" s="5" t="s">
        <v>248</v>
      </c>
      <c r="D15" s="5" t="s">
        <v>291</v>
      </c>
      <c r="E15" s="5" t="s">
        <v>43</v>
      </c>
      <c r="F15" s="5" t="s">
        <v>292</v>
      </c>
      <c r="G15" s="12">
        <v>0.7</v>
      </c>
      <c r="H15" s="12">
        <v>0.7</v>
      </c>
    </row>
    <row r="16" spans="1:8">
      <c r="A16" s="5">
        <v>2</v>
      </c>
      <c r="B16" s="5" t="s">
        <v>302</v>
      </c>
      <c r="C16" s="5" t="s">
        <v>248</v>
      </c>
      <c r="D16" s="5" t="s">
        <v>303</v>
      </c>
      <c r="E16" s="5" t="s">
        <v>175</v>
      </c>
      <c r="F16" s="5" t="s">
        <v>256</v>
      </c>
      <c r="G16" s="12">
        <v>0.27</v>
      </c>
      <c r="H16" s="12">
        <v>0.54</v>
      </c>
    </row>
    <row r="17" spans="1:8">
      <c r="A17" s="5">
        <v>2</v>
      </c>
      <c r="B17" s="5" t="s">
        <v>304</v>
      </c>
      <c r="C17" s="5" t="s">
        <v>305</v>
      </c>
      <c r="D17" s="5">
        <v>1209548</v>
      </c>
      <c r="E17" s="5" t="s">
        <v>173</v>
      </c>
      <c r="F17" s="5" t="s">
        <v>276</v>
      </c>
      <c r="G17" s="12">
        <v>10.42</v>
      </c>
      <c r="H17" s="12">
        <v>20.84</v>
      </c>
    </row>
    <row r="18" spans="1:8">
      <c r="A18" s="5">
        <v>1</v>
      </c>
      <c r="B18" s="5" t="s">
        <v>252</v>
      </c>
      <c r="C18" s="5" t="s">
        <v>244</v>
      </c>
      <c r="D18" s="5" t="s">
        <v>306</v>
      </c>
      <c r="E18" s="5" t="s">
        <v>72</v>
      </c>
      <c r="F18" s="5" t="s">
        <v>253</v>
      </c>
      <c r="G18" s="12">
        <v>3.93</v>
      </c>
      <c r="H18" s="12">
        <v>3.93</v>
      </c>
    </row>
    <row r="19" spans="1:8">
      <c r="A19" s="5">
        <v>3</v>
      </c>
      <c r="B19" s="5" t="s">
        <v>277</v>
      </c>
      <c r="C19" s="5" t="s">
        <v>248</v>
      </c>
      <c r="D19" s="5" t="s">
        <v>278</v>
      </c>
      <c r="E19" s="5" t="s">
        <v>276</v>
      </c>
      <c r="F19" s="5" t="s">
        <v>251</v>
      </c>
      <c r="G19" s="12">
        <v>0.21</v>
      </c>
      <c r="H19" s="12">
        <v>0.63</v>
      </c>
    </row>
    <row r="20" spans="1:8">
      <c r="A20" s="5">
        <v>2</v>
      </c>
      <c r="B20" s="5" t="s">
        <v>293</v>
      </c>
      <c r="C20" s="5" t="s">
        <v>248</v>
      </c>
      <c r="D20" s="5" t="s">
        <v>294</v>
      </c>
      <c r="E20" s="5" t="s">
        <v>276</v>
      </c>
      <c r="F20" s="5" t="s">
        <v>295</v>
      </c>
      <c r="G20" s="12">
        <v>0.17</v>
      </c>
      <c r="H20" s="12">
        <v>0.34</v>
      </c>
    </row>
    <row r="21" spans="1:8">
      <c r="A21" s="5">
        <v>2</v>
      </c>
      <c r="B21" s="5" t="s">
        <v>296</v>
      </c>
      <c r="C21" s="5" t="s">
        <v>248</v>
      </c>
      <c r="D21" s="5" t="s">
        <v>297</v>
      </c>
      <c r="E21" s="5" t="s">
        <v>276</v>
      </c>
      <c r="F21" s="5" t="s">
        <v>300</v>
      </c>
      <c r="G21" s="12">
        <v>0.05</v>
      </c>
      <c r="H21" s="12">
        <v>0.1</v>
      </c>
    </row>
    <row r="22" spans="1:8">
      <c r="A22" s="5">
        <v>2</v>
      </c>
      <c r="B22" s="5" t="s">
        <v>298</v>
      </c>
      <c r="C22" s="5" t="s">
        <v>248</v>
      </c>
      <c r="D22" s="5" t="s">
        <v>299</v>
      </c>
      <c r="E22" s="5" t="s">
        <v>276</v>
      </c>
      <c r="F22" s="5" t="s">
        <v>301</v>
      </c>
      <c r="G22" s="12">
        <v>0.05</v>
      </c>
      <c r="H22" s="12">
        <v>0.1</v>
      </c>
    </row>
    <row r="23" spans="1:8">
      <c r="A23" s="5">
        <v>1</v>
      </c>
      <c r="B23" s="5" t="s">
        <v>309</v>
      </c>
      <c r="C23" s="5" t="s">
        <v>248</v>
      </c>
      <c r="D23" s="5" t="s">
        <v>308</v>
      </c>
      <c r="E23" s="5" t="s">
        <v>276</v>
      </c>
      <c r="F23" s="5" t="s">
        <v>312</v>
      </c>
      <c r="G23" s="12">
        <v>1.65</v>
      </c>
      <c r="H23" s="12">
        <v>1.65</v>
      </c>
    </row>
    <row r="24" spans="1:8">
      <c r="A24" s="5">
        <v>1</v>
      </c>
      <c r="B24" s="5" t="s">
        <v>310</v>
      </c>
      <c r="C24" s="5" t="s">
        <v>248</v>
      </c>
      <c r="D24" s="5" t="s">
        <v>307</v>
      </c>
      <c r="E24" s="5" t="s">
        <v>276</v>
      </c>
      <c r="F24" s="5" t="s">
        <v>313</v>
      </c>
      <c r="G24" s="12">
        <v>1.5</v>
      </c>
      <c r="H24" s="12">
        <v>1.5</v>
      </c>
    </row>
    <row r="25" spans="1:8">
      <c r="A25" s="5">
        <v>2</v>
      </c>
      <c r="B25" s="5" t="s">
        <v>345</v>
      </c>
      <c r="C25" s="5" t="s">
        <v>248</v>
      </c>
      <c r="D25" s="5" t="s">
        <v>346</v>
      </c>
      <c r="E25" s="5" t="s">
        <v>197</v>
      </c>
      <c r="F25" s="5" t="s">
        <v>347</v>
      </c>
      <c r="G25" s="12">
        <v>0.02</v>
      </c>
      <c r="H25" s="12">
        <v>0.04</v>
      </c>
    </row>
    <row r="26" spans="1:8">
      <c r="A26" s="5">
        <v>1</v>
      </c>
      <c r="B26" s="5" t="s">
        <v>349</v>
      </c>
      <c r="C26" s="5" t="s">
        <v>248</v>
      </c>
      <c r="D26" s="5" t="s">
        <v>348</v>
      </c>
      <c r="E26" s="5" t="s">
        <v>236</v>
      </c>
      <c r="F26" s="5" t="s">
        <v>350</v>
      </c>
      <c r="G26" s="12">
        <v>0.1</v>
      </c>
      <c r="H26" s="12">
        <v>0.1</v>
      </c>
    </row>
    <row r="27" spans="1:8">
      <c r="A27" s="5">
        <v>1</v>
      </c>
      <c r="B27" s="5" t="s">
        <v>353</v>
      </c>
      <c r="C27" s="5" t="s">
        <v>248</v>
      </c>
      <c r="D27" s="5" t="s">
        <v>354</v>
      </c>
      <c r="E27" s="5" t="s">
        <v>234</v>
      </c>
      <c r="F27" s="5" t="s">
        <v>359</v>
      </c>
      <c r="G27" s="12">
        <v>8.2000000000000003E-2</v>
      </c>
      <c r="H27" s="12">
        <v>8.2000000000000003E-2</v>
      </c>
    </row>
    <row r="28" spans="1:8">
      <c r="A28" s="5">
        <v>1</v>
      </c>
      <c r="B28" s="5" t="s">
        <v>352</v>
      </c>
      <c r="C28" s="5" t="s">
        <v>248</v>
      </c>
      <c r="D28" s="5" t="s">
        <v>351</v>
      </c>
      <c r="E28" s="5" t="s">
        <v>103</v>
      </c>
      <c r="F28" s="5" t="s">
        <v>350</v>
      </c>
      <c r="G28" s="12">
        <v>0.1</v>
      </c>
      <c r="H28" s="12">
        <v>0.1</v>
      </c>
    </row>
    <row r="29" spans="1:8">
      <c r="A29" s="5">
        <v>2</v>
      </c>
      <c r="B29" s="5" t="s">
        <v>355</v>
      </c>
      <c r="C29" s="5" t="s">
        <v>248</v>
      </c>
      <c r="D29" s="5" t="s">
        <v>356</v>
      </c>
      <c r="E29" s="5" t="s">
        <v>233</v>
      </c>
      <c r="F29" s="5" t="s">
        <v>359</v>
      </c>
      <c r="G29" s="12">
        <v>8.2000000000000003E-2</v>
      </c>
      <c r="H29" s="12">
        <v>0.16400000000000001</v>
      </c>
    </row>
    <row r="30" spans="1:8">
      <c r="A30" s="5">
        <v>1</v>
      </c>
      <c r="B30" s="5" t="s">
        <v>357</v>
      </c>
      <c r="C30" s="5" t="s">
        <v>248</v>
      </c>
      <c r="D30" s="5" t="s">
        <v>358</v>
      </c>
      <c r="E30" s="5" t="s">
        <v>105</v>
      </c>
      <c r="F30" s="5" t="s">
        <v>360</v>
      </c>
      <c r="G30" s="12">
        <v>0.19</v>
      </c>
      <c r="H30" s="12">
        <v>0.19</v>
      </c>
    </row>
    <row r="31" spans="1:8">
      <c r="A31" s="5">
        <v>5</v>
      </c>
      <c r="B31" s="5" t="s">
        <v>319</v>
      </c>
      <c r="C31" s="5" t="s">
        <v>248</v>
      </c>
      <c r="D31" s="5" t="s">
        <v>320</v>
      </c>
      <c r="E31" s="5" t="s">
        <v>232</v>
      </c>
      <c r="F31" s="5" t="s">
        <v>359</v>
      </c>
      <c r="G31" s="12">
        <v>8.2000000000000003E-2</v>
      </c>
      <c r="H31" s="12">
        <v>0.41000000000000003</v>
      </c>
    </row>
    <row r="32" spans="1:8">
      <c r="A32" s="5">
        <v>1</v>
      </c>
      <c r="B32" s="5" t="s">
        <v>361</v>
      </c>
      <c r="C32" s="5" t="s">
        <v>248</v>
      </c>
      <c r="D32" s="5" t="s">
        <v>363</v>
      </c>
      <c r="E32" s="5" t="s">
        <v>230</v>
      </c>
      <c r="F32" s="5" t="s">
        <v>362</v>
      </c>
      <c r="G32" s="12">
        <v>0.32</v>
      </c>
      <c r="H32" s="12">
        <v>0.32</v>
      </c>
    </row>
    <row r="33" spans="1:8">
      <c r="A33" s="5">
        <v>1</v>
      </c>
      <c r="B33" s="5" t="s">
        <v>364</v>
      </c>
      <c r="C33" s="5" t="s">
        <v>248</v>
      </c>
      <c r="D33" s="5" t="s">
        <v>365</v>
      </c>
      <c r="E33" s="5" t="s">
        <v>88</v>
      </c>
      <c r="F33" s="5" t="s">
        <v>366</v>
      </c>
      <c r="G33" s="12">
        <v>0.18</v>
      </c>
      <c r="H33" s="12">
        <v>0.18</v>
      </c>
    </row>
    <row r="34" spans="1:8">
      <c r="A34" s="5">
        <v>2</v>
      </c>
      <c r="B34" s="5" t="s">
        <v>368</v>
      </c>
      <c r="C34" s="5" t="s">
        <v>248</v>
      </c>
      <c r="D34" s="5" t="s">
        <v>367</v>
      </c>
      <c r="E34" s="5" t="s">
        <v>227</v>
      </c>
      <c r="F34" s="5" t="s">
        <v>292</v>
      </c>
      <c r="G34" s="12">
        <v>0.06</v>
      </c>
      <c r="H34" s="12">
        <v>0.12</v>
      </c>
    </row>
    <row r="35" spans="1:8">
      <c r="A35" s="5">
        <v>1</v>
      </c>
      <c r="B35" s="5" t="s">
        <v>369</v>
      </c>
      <c r="C35" s="5" t="s">
        <v>248</v>
      </c>
      <c r="D35" s="5" t="s">
        <v>370</v>
      </c>
      <c r="E35" s="5" t="s">
        <v>224</v>
      </c>
      <c r="F35" s="5" t="s">
        <v>359</v>
      </c>
      <c r="G35" s="12">
        <v>8.2000000000000003E-2</v>
      </c>
      <c r="H35" s="12">
        <v>8.2000000000000003E-2</v>
      </c>
    </row>
    <row r="36" spans="1:8">
      <c r="A36" s="5">
        <v>1</v>
      </c>
      <c r="B36" s="5" t="s">
        <v>372</v>
      </c>
      <c r="C36" s="5" t="s">
        <v>248</v>
      </c>
      <c r="D36" s="5" t="s">
        <v>373</v>
      </c>
      <c r="E36" s="5" t="s">
        <v>28</v>
      </c>
      <c r="F36" s="5" t="s">
        <v>371</v>
      </c>
      <c r="G36" s="12">
        <v>1.7</v>
      </c>
      <c r="H36" s="12">
        <v>1.7</v>
      </c>
    </row>
    <row r="37" spans="1:8">
      <c r="A37" s="5">
        <v>1</v>
      </c>
      <c r="B37" s="5" t="s">
        <v>375</v>
      </c>
      <c r="C37" s="5" t="s">
        <v>248</v>
      </c>
      <c r="D37" s="5" t="s">
        <v>374</v>
      </c>
      <c r="E37" s="5" t="s">
        <v>222</v>
      </c>
      <c r="F37" s="5" t="s">
        <v>292</v>
      </c>
      <c r="G37" s="12">
        <v>0.09</v>
      </c>
      <c r="H37" s="12">
        <v>0.09</v>
      </c>
    </row>
    <row r="38" spans="1:8">
      <c r="A38" s="5">
        <v>1</v>
      </c>
      <c r="B38" s="5" t="s">
        <v>378</v>
      </c>
      <c r="C38" s="5" t="s">
        <v>248</v>
      </c>
      <c r="D38" s="5" t="s">
        <v>376</v>
      </c>
      <c r="E38" s="5" t="s">
        <v>15</v>
      </c>
      <c r="F38" s="5" t="s">
        <v>377</v>
      </c>
      <c r="G38" s="12">
        <v>0.21</v>
      </c>
      <c r="H38" s="12">
        <v>0.21</v>
      </c>
    </row>
    <row r="39" spans="1:8">
      <c r="A39" s="5">
        <v>1</v>
      </c>
      <c r="B39" s="5" t="s">
        <v>341</v>
      </c>
      <c r="C39" s="5" t="s">
        <v>248</v>
      </c>
      <c r="D39" s="5" t="s">
        <v>340</v>
      </c>
      <c r="E39" s="5" t="s">
        <v>75</v>
      </c>
      <c r="F39" s="5" t="s">
        <v>342</v>
      </c>
      <c r="G39" s="12">
        <v>0.28999999999999998</v>
      </c>
      <c r="H39" s="12">
        <v>0.28999999999999998</v>
      </c>
    </row>
    <row r="40" spans="1:8">
      <c r="A40" s="5">
        <v>9</v>
      </c>
      <c r="B40" s="5" t="s">
        <v>380</v>
      </c>
      <c r="C40" s="5" t="s">
        <v>248</v>
      </c>
      <c r="D40" s="5" t="s">
        <v>379</v>
      </c>
      <c r="E40" s="5" t="s">
        <v>220</v>
      </c>
      <c r="F40" s="5" t="s">
        <v>381</v>
      </c>
      <c r="G40" s="12">
        <v>0.06</v>
      </c>
      <c r="H40" s="12">
        <v>0.54</v>
      </c>
    </row>
    <row r="41" spans="1:8">
      <c r="A41" s="5">
        <v>2</v>
      </c>
      <c r="B41" s="5" t="s">
        <v>382</v>
      </c>
      <c r="C41" s="5" t="s">
        <v>248</v>
      </c>
      <c r="D41" s="5" t="s">
        <v>383</v>
      </c>
      <c r="E41" s="5" t="s">
        <v>219</v>
      </c>
      <c r="F41" s="5" t="s">
        <v>359</v>
      </c>
      <c r="G41" s="12">
        <v>8.2000000000000003E-2</v>
      </c>
      <c r="H41" s="12">
        <v>0.16400000000000001</v>
      </c>
    </row>
    <row r="42" spans="1:8">
      <c r="A42" s="5">
        <v>1</v>
      </c>
      <c r="B42" s="5" t="s">
        <v>385</v>
      </c>
      <c r="C42" s="5" t="s">
        <v>248</v>
      </c>
      <c r="D42" s="5" t="s">
        <v>384</v>
      </c>
      <c r="E42" s="5" t="s">
        <v>76</v>
      </c>
      <c r="F42" s="5" t="s">
        <v>386</v>
      </c>
      <c r="G42" s="12">
        <v>0.21</v>
      </c>
      <c r="H42" s="12">
        <v>0.21</v>
      </c>
    </row>
    <row r="43" spans="1:8">
      <c r="A43" s="5">
        <v>2</v>
      </c>
      <c r="B43" s="5" t="s">
        <v>270</v>
      </c>
      <c r="C43" s="5" t="s">
        <v>248</v>
      </c>
      <c r="D43" s="5" t="s">
        <v>387</v>
      </c>
      <c r="E43" s="5" t="s">
        <v>216</v>
      </c>
      <c r="F43" s="5" t="s">
        <v>271</v>
      </c>
      <c r="G43" s="12">
        <v>0.5</v>
      </c>
      <c r="H43" s="12">
        <v>1</v>
      </c>
    </row>
    <row r="44" spans="1:8">
      <c r="A44" s="5">
        <v>1</v>
      </c>
      <c r="B44" s="5" t="s">
        <v>272</v>
      </c>
      <c r="C44" s="5" t="s">
        <v>248</v>
      </c>
      <c r="D44" s="5" t="s">
        <v>273</v>
      </c>
      <c r="E44" s="5" t="s">
        <v>215</v>
      </c>
      <c r="F44" s="5" t="s">
        <v>271</v>
      </c>
      <c r="G44" s="12">
        <v>0.75</v>
      </c>
      <c r="H44" s="12">
        <v>0.75</v>
      </c>
    </row>
    <row r="45" spans="1:8">
      <c r="A45" s="5">
        <v>1</v>
      </c>
      <c r="B45" s="5" t="s">
        <v>388</v>
      </c>
      <c r="C45" s="5" t="s">
        <v>248</v>
      </c>
      <c r="D45" s="5" t="s">
        <v>389</v>
      </c>
      <c r="E45" s="5" t="s">
        <v>214</v>
      </c>
      <c r="F45" s="5" t="s">
        <v>271</v>
      </c>
      <c r="G45" s="12">
        <v>0.99</v>
      </c>
      <c r="H45" s="12">
        <v>0.99</v>
      </c>
    </row>
    <row r="46" spans="1:8">
      <c r="A46" s="5">
        <v>1</v>
      </c>
      <c r="B46" s="5" t="s">
        <v>391</v>
      </c>
      <c r="C46" s="5" t="s">
        <v>248</v>
      </c>
      <c r="D46" s="5" t="s">
        <v>390</v>
      </c>
      <c r="E46" s="5" t="s">
        <v>37</v>
      </c>
      <c r="F46" s="5" t="s">
        <v>444</v>
      </c>
      <c r="G46" s="12">
        <v>1.2</v>
      </c>
      <c r="H46" s="12">
        <v>1.2</v>
      </c>
    </row>
    <row r="47" spans="1:8">
      <c r="A47" s="5">
        <v>1</v>
      </c>
      <c r="B47" s="5" t="s">
        <v>393</v>
      </c>
      <c r="C47" s="5" t="s">
        <v>248</v>
      </c>
      <c r="D47" s="5" t="s">
        <v>212</v>
      </c>
      <c r="E47" s="5" t="s">
        <v>139</v>
      </c>
      <c r="F47" s="5" t="s">
        <v>394</v>
      </c>
      <c r="G47" s="12">
        <v>0.04</v>
      </c>
      <c r="H47" s="12">
        <v>0.04</v>
      </c>
    </row>
    <row r="48" spans="1:8">
      <c r="A48" s="5">
        <v>1</v>
      </c>
      <c r="B48" s="5" t="s">
        <v>396</v>
      </c>
      <c r="C48" s="5" t="s">
        <v>248</v>
      </c>
      <c r="D48" s="5" t="s">
        <v>395</v>
      </c>
      <c r="E48" s="5" t="s">
        <v>211</v>
      </c>
      <c r="F48" s="5" t="s">
        <v>394</v>
      </c>
      <c r="G48" s="12">
        <v>3.2</v>
      </c>
      <c r="H48" s="12">
        <v>3.2</v>
      </c>
    </row>
    <row r="49" spans="1:8">
      <c r="A49" s="5">
        <v>1</v>
      </c>
      <c r="B49" s="5" t="s">
        <v>398</v>
      </c>
      <c r="C49" s="5" t="s">
        <v>248</v>
      </c>
      <c r="D49" s="5" t="s">
        <v>397</v>
      </c>
      <c r="E49" s="5" t="s">
        <v>209</v>
      </c>
      <c r="F49" s="5" t="s">
        <v>276</v>
      </c>
      <c r="G49" s="12">
        <v>12.6</v>
      </c>
      <c r="H49" s="12">
        <v>12.6</v>
      </c>
    </row>
    <row r="50" spans="1:8">
      <c r="A50" s="5">
        <v>1</v>
      </c>
      <c r="B50" s="5" t="s">
        <v>401</v>
      </c>
      <c r="C50" s="5" t="s">
        <v>248</v>
      </c>
      <c r="D50" s="5" t="s">
        <v>291</v>
      </c>
      <c r="E50" s="5" t="s">
        <v>43</v>
      </c>
      <c r="F50" s="5" t="s">
        <v>292</v>
      </c>
      <c r="G50" s="12">
        <v>0.7</v>
      </c>
      <c r="H50" s="12">
        <v>0.7</v>
      </c>
    </row>
    <row r="51" spans="1:8">
      <c r="A51" s="5">
        <v>1</v>
      </c>
      <c r="B51" s="5" t="s">
        <v>402</v>
      </c>
      <c r="C51" s="5" t="s">
        <v>248</v>
      </c>
      <c r="D51" s="5" t="s">
        <v>323</v>
      </c>
      <c r="E51" s="5" t="s">
        <v>141</v>
      </c>
      <c r="F51" s="5" t="s">
        <v>292</v>
      </c>
      <c r="G51" s="12">
        <v>0.27</v>
      </c>
      <c r="H51" s="12">
        <v>0.27</v>
      </c>
    </row>
    <row r="52" spans="1:8">
      <c r="A52" s="5">
        <v>1</v>
      </c>
      <c r="B52" s="5" t="s">
        <v>403</v>
      </c>
      <c r="C52" s="5" t="s">
        <v>248</v>
      </c>
      <c r="D52" s="5" t="s">
        <v>404</v>
      </c>
      <c r="E52" s="5" t="s">
        <v>40</v>
      </c>
      <c r="F52" s="5" t="s">
        <v>292</v>
      </c>
      <c r="G52" s="12">
        <v>0</v>
      </c>
      <c r="H52" s="12">
        <v>0</v>
      </c>
    </row>
    <row r="53" spans="1:8">
      <c r="A53" s="5">
        <v>1</v>
      </c>
      <c r="B53" s="5" t="s">
        <v>406</v>
      </c>
      <c r="C53" s="5" t="s">
        <v>248</v>
      </c>
      <c r="D53" s="5" t="s">
        <v>405</v>
      </c>
      <c r="E53" s="5" t="s">
        <v>3</v>
      </c>
      <c r="F53" s="5" t="s">
        <v>392</v>
      </c>
      <c r="G53" s="12">
        <v>2.75</v>
      </c>
      <c r="H53" s="12">
        <v>2.75</v>
      </c>
    </row>
    <row r="54" spans="1:8">
      <c r="A54" s="5">
        <v>1</v>
      </c>
      <c r="B54" s="5" t="s">
        <v>409</v>
      </c>
      <c r="C54" s="5" t="s">
        <v>248</v>
      </c>
      <c r="D54" s="5" t="s">
        <v>408</v>
      </c>
      <c r="E54" s="5" t="s">
        <v>0</v>
      </c>
      <c r="F54" s="5" t="s">
        <v>407</v>
      </c>
      <c r="G54" s="12">
        <v>7.25</v>
      </c>
      <c r="H54" s="12">
        <v>7.25</v>
      </c>
    </row>
    <row r="55" spans="1:8">
      <c r="A55" s="5">
        <v>1</v>
      </c>
      <c r="B55" s="5" t="s">
        <v>410</v>
      </c>
      <c r="C55" s="5" t="s">
        <v>248</v>
      </c>
      <c r="D55" s="5" t="s">
        <v>404</v>
      </c>
      <c r="E55" s="5" t="s">
        <v>25</v>
      </c>
      <c r="F55" s="5" t="s">
        <v>292</v>
      </c>
      <c r="G55" s="12">
        <v>0</v>
      </c>
      <c r="H55" s="12">
        <v>0</v>
      </c>
    </row>
    <row r="56" spans="1:8">
      <c r="A56" s="5">
        <v>1</v>
      </c>
      <c r="B56" s="5" t="s">
        <v>412</v>
      </c>
      <c r="C56" s="5" t="s">
        <v>248</v>
      </c>
      <c r="D56" s="5" t="s">
        <v>411</v>
      </c>
      <c r="E56" s="5" t="s">
        <v>22</v>
      </c>
      <c r="F56" s="5" t="s">
        <v>413</v>
      </c>
      <c r="G56" s="12">
        <v>0.1</v>
      </c>
      <c r="H56" s="12">
        <v>0.1</v>
      </c>
    </row>
    <row r="57" spans="1:8">
      <c r="A57" s="5">
        <v>1</v>
      </c>
      <c r="B57" s="5" t="s">
        <v>327</v>
      </c>
      <c r="C57" s="5" t="s">
        <v>248</v>
      </c>
      <c r="D57" s="5" t="s">
        <v>326</v>
      </c>
      <c r="E57" s="5" t="s">
        <v>205</v>
      </c>
      <c r="F57" s="5" t="s">
        <v>292</v>
      </c>
      <c r="G57" s="12">
        <v>0.24</v>
      </c>
      <c r="H57" s="12">
        <v>0.24</v>
      </c>
    </row>
    <row r="58" spans="1:8">
      <c r="A58" s="5">
        <v>1</v>
      </c>
      <c r="B58" s="5" t="s">
        <v>418</v>
      </c>
      <c r="C58" s="5" t="s">
        <v>248</v>
      </c>
      <c r="D58" s="5" t="s">
        <v>414</v>
      </c>
      <c r="E58" s="5" t="s">
        <v>425</v>
      </c>
      <c r="F58" s="5" t="s">
        <v>276</v>
      </c>
      <c r="G58" s="12">
        <v>1.9</v>
      </c>
      <c r="H58" s="12">
        <v>1.9</v>
      </c>
    </row>
    <row r="59" spans="1:8">
      <c r="A59" s="5">
        <v>1</v>
      </c>
      <c r="B59" s="5" t="s">
        <v>419</v>
      </c>
      <c r="C59" s="5" t="s">
        <v>248</v>
      </c>
      <c r="D59" s="5" t="s">
        <v>415</v>
      </c>
      <c r="E59" s="5" t="s">
        <v>422</v>
      </c>
      <c r="F59" s="5" t="s">
        <v>276</v>
      </c>
      <c r="G59" s="12">
        <v>1.9</v>
      </c>
      <c r="H59" s="12">
        <v>1.9</v>
      </c>
    </row>
    <row r="60" spans="1:8">
      <c r="A60" s="5">
        <v>1</v>
      </c>
      <c r="B60" s="5" t="s">
        <v>420</v>
      </c>
      <c r="C60" s="5" t="s">
        <v>248</v>
      </c>
      <c r="D60" s="5" t="s">
        <v>416</v>
      </c>
      <c r="E60" s="5" t="s">
        <v>423</v>
      </c>
      <c r="F60" s="5" t="s">
        <v>276</v>
      </c>
      <c r="G60" s="12">
        <v>1.9</v>
      </c>
      <c r="H60" s="12">
        <v>1.9</v>
      </c>
    </row>
    <row r="61" spans="1:8">
      <c r="A61" s="5">
        <v>1</v>
      </c>
      <c r="B61" s="5" t="s">
        <v>421</v>
      </c>
      <c r="C61" s="5" t="s">
        <v>248</v>
      </c>
      <c r="D61" s="5" t="s">
        <v>417</v>
      </c>
      <c r="E61" s="5" t="s">
        <v>424</v>
      </c>
      <c r="F61" s="5" t="s">
        <v>276</v>
      </c>
      <c r="G61" s="12">
        <v>1.9</v>
      </c>
      <c r="H61" s="12">
        <v>1.9</v>
      </c>
    </row>
    <row r="62" spans="1:8">
      <c r="A62" s="5">
        <v>1</v>
      </c>
      <c r="B62" s="5" t="s">
        <v>427</v>
      </c>
      <c r="C62" s="5" t="s">
        <v>248</v>
      </c>
      <c r="D62" s="5" t="s">
        <v>426</v>
      </c>
      <c r="E62" s="5" t="s">
        <v>17</v>
      </c>
      <c r="F62" s="5" t="s">
        <v>428</v>
      </c>
      <c r="G62" s="12">
        <v>0.85</v>
      </c>
      <c r="H62" s="12">
        <v>0.85</v>
      </c>
    </row>
    <row r="63" spans="1:8">
      <c r="A63" s="5">
        <v>1</v>
      </c>
      <c r="B63" s="5" t="s">
        <v>399</v>
      </c>
      <c r="C63" s="5" t="s">
        <v>248</v>
      </c>
      <c r="D63" s="5" t="s">
        <v>400</v>
      </c>
      <c r="E63" s="5" t="s">
        <v>276</v>
      </c>
      <c r="F63" s="5" t="s">
        <v>276</v>
      </c>
      <c r="G63" s="12">
        <v>10.35</v>
      </c>
      <c r="H63" s="12">
        <v>10.35</v>
      </c>
    </row>
    <row r="64" spans="1:8">
      <c r="A64" s="5">
        <v>1</v>
      </c>
      <c r="B64" s="5" t="s">
        <v>329</v>
      </c>
      <c r="C64" s="5" t="s">
        <v>248</v>
      </c>
      <c r="D64" s="5" t="s">
        <v>328</v>
      </c>
      <c r="E64" s="5" t="s">
        <v>276</v>
      </c>
      <c r="F64" s="5" t="s">
        <v>292</v>
      </c>
      <c r="G64" s="12">
        <v>0.12</v>
      </c>
      <c r="H64" s="12">
        <v>0.12</v>
      </c>
    </row>
    <row r="65" spans="1:8">
      <c r="A65" s="5">
        <v>2</v>
      </c>
      <c r="B65" s="5" t="s">
        <v>442</v>
      </c>
      <c r="C65" s="5" t="s">
        <v>248</v>
      </c>
      <c r="D65" s="5" t="s">
        <v>443</v>
      </c>
      <c r="E65" s="5" t="s">
        <v>276</v>
      </c>
      <c r="F65" s="5" t="s">
        <v>444</v>
      </c>
      <c r="G65" s="12">
        <v>0.16</v>
      </c>
      <c r="H65" s="12">
        <v>0.32</v>
      </c>
    </row>
    <row r="66" spans="1:8">
      <c r="A66" s="5">
        <v>1</v>
      </c>
      <c r="B66" s="5" t="s">
        <v>445</v>
      </c>
      <c r="C66" s="5" t="s">
        <v>248</v>
      </c>
      <c r="D66" s="5" t="s">
        <v>446</v>
      </c>
      <c r="E66" s="5" t="s">
        <v>276</v>
      </c>
      <c r="F66" s="5" t="s">
        <v>377</v>
      </c>
      <c r="G66" s="12">
        <v>0.26</v>
      </c>
      <c r="H66" s="12">
        <v>0.26</v>
      </c>
    </row>
    <row r="67" spans="1:8">
      <c r="A67" s="5">
        <v>1</v>
      </c>
      <c r="B67" s="5" t="s">
        <v>450</v>
      </c>
      <c r="C67" s="5" t="s">
        <v>248</v>
      </c>
      <c r="D67" s="5" t="s">
        <v>447</v>
      </c>
      <c r="E67" s="5" t="s">
        <v>276</v>
      </c>
      <c r="F67" s="5" t="s">
        <v>386</v>
      </c>
      <c r="G67" s="12">
        <v>0.28999999999999998</v>
      </c>
      <c r="H67" s="12">
        <v>0.28999999999999998</v>
      </c>
    </row>
    <row r="68" spans="1:8">
      <c r="A68" s="5">
        <v>1</v>
      </c>
      <c r="B68" s="5" t="s">
        <v>449</v>
      </c>
      <c r="C68" s="5" t="s">
        <v>248</v>
      </c>
      <c r="D68" s="5" t="s">
        <v>448</v>
      </c>
      <c r="E68" s="5" t="s">
        <v>276</v>
      </c>
      <c r="F68" s="5" t="s">
        <v>342</v>
      </c>
      <c r="G68" s="12">
        <v>0.25</v>
      </c>
      <c r="H68" s="12">
        <v>0.25</v>
      </c>
    </row>
    <row r="69" spans="1:8">
      <c r="A69" s="5">
        <v>1</v>
      </c>
      <c r="B69" s="5" t="s">
        <v>451</v>
      </c>
      <c r="C69" s="5" t="s">
        <v>248</v>
      </c>
      <c r="D69" s="5" t="s">
        <v>330</v>
      </c>
      <c r="E69" s="5" t="s">
        <v>276</v>
      </c>
      <c r="F69" s="5" t="s">
        <v>292</v>
      </c>
      <c r="G69" s="12">
        <v>0.96</v>
      </c>
      <c r="H69" s="12">
        <v>0.96</v>
      </c>
    </row>
    <row r="70" spans="1:8">
      <c r="A70" s="5">
        <v>1</v>
      </c>
      <c r="B70" s="5" t="s">
        <v>452</v>
      </c>
      <c r="C70" s="5" t="s">
        <v>248</v>
      </c>
      <c r="D70" s="5" t="s">
        <v>455</v>
      </c>
      <c r="E70" s="5" t="s">
        <v>276</v>
      </c>
      <c r="F70" s="5" t="s">
        <v>453</v>
      </c>
      <c r="G70" s="12">
        <v>1.45</v>
      </c>
      <c r="H70" s="12">
        <v>1.45</v>
      </c>
    </row>
    <row r="71" spans="1:8">
      <c r="A71" s="5">
        <v>1</v>
      </c>
      <c r="B71" s="5" t="s">
        <v>456</v>
      </c>
      <c r="C71" s="5" t="s">
        <v>248</v>
      </c>
      <c r="D71" s="5" t="s">
        <v>454</v>
      </c>
      <c r="E71" s="5" t="s">
        <v>276</v>
      </c>
      <c r="F71" s="5" t="s">
        <v>453</v>
      </c>
      <c r="G71" s="12">
        <v>2.15</v>
      </c>
      <c r="H71" s="12">
        <v>2.15</v>
      </c>
    </row>
    <row r="72" spans="1:8">
      <c r="A72" s="5">
        <v>8</v>
      </c>
      <c r="B72" s="5" t="s">
        <v>247</v>
      </c>
      <c r="C72" s="5" t="s">
        <v>248</v>
      </c>
      <c r="D72" s="5" t="s">
        <v>249</v>
      </c>
      <c r="E72" s="5" t="s">
        <v>132</v>
      </c>
      <c r="F72" s="5" t="s">
        <v>251</v>
      </c>
      <c r="G72" s="12">
        <v>0.28999999999999998</v>
      </c>
      <c r="H72" s="12">
        <v>2.3199999999999998</v>
      </c>
    </row>
    <row r="73" spans="1:8">
      <c r="A73" s="5">
        <v>8</v>
      </c>
      <c r="B73" s="5" t="s">
        <v>457</v>
      </c>
      <c r="C73" s="5" t="s">
        <v>248</v>
      </c>
      <c r="D73" s="5" t="s">
        <v>458</v>
      </c>
      <c r="E73" s="5" t="s">
        <v>130</v>
      </c>
      <c r="F73" s="5" t="s">
        <v>347</v>
      </c>
      <c r="G73" s="12">
        <v>0.04</v>
      </c>
      <c r="H73" s="12">
        <v>0.32</v>
      </c>
    </row>
    <row r="74" spans="1:8">
      <c r="A74" s="5">
        <v>8</v>
      </c>
      <c r="B74" s="5" t="s">
        <v>461</v>
      </c>
      <c r="C74" s="5" t="s">
        <v>248</v>
      </c>
      <c r="D74" s="5" t="s">
        <v>460</v>
      </c>
      <c r="E74" s="5" t="s">
        <v>128</v>
      </c>
      <c r="F74" s="5" t="s">
        <v>459</v>
      </c>
      <c r="G74" s="12">
        <v>0.02</v>
      </c>
      <c r="H74" s="12">
        <v>0.16</v>
      </c>
    </row>
    <row r="75" spans="1:8">
      <c r="A75" s="5">
        <v>8</v>
      </c>
      <c r="B75" s="5" t="s">
        <v>345</v>
      </c>
      <c r="C75" s="5" t="s">
        <v>248</v>
      </c>
      <c r="D75" s="5" t="s">
        <v>346</v>
      </c>
      <c r="E75" s="5" t="s">
        <v>126</v>
      </c>
      <c r="F75" s="5" t="s">
        <v>347</v>
      </c>
      <c r="G75" s="12">
        <v>0.02</v>
      </c>
      <c r="H75" s="12">
        <v>0.16</v>
      </c>
    </row>
    <row r="76" spans="1:8">
      <c r="A76" s="5">
        <v>32</v>
      </c>
      <c r="B76" s="5" t="s">
        <v>462</v>
      </c>
      <c r="C76" s="5" t="s">
        <v>248</v>
      </c>
      <c r="D76" s="5" t="s">
        <v>463</v>
      </c>
      <c r="E76" s="5" t="s">
        <v>124</v>
      </c>
      <c r="F76" s="5" t="s">
        <v>359</v>
      </c>
      <c r="G76" s="12">
        <v>8.2000000000000003E-2</v>
      </c>
      <c r="H76" s="12">
        <v>2.6240000000000001</v>
      </c>
    </row>
    <row r="77" spans="1:8">
      <c r="A77" s="5">
        <v>40</v>
      </c>
      <c r="B77" s="5" t="s">
        <v>258</v>
      </c>
      <c r="C77" s="5" t="s">
        <v>248</v>
      </c>
      <c r="D77" s="5" t="s">
        <v>259</v>
      </c>
      <c r="E77" s="5" t="s">
        <v>122</v>
      </c>
      <c r="F77" s="5" t="s">
        <v>359</v>
      </c>
      <c r="G77" s="12">
        <v>8.2000000000000003E-2</v>
      </c>
      <c r="H77" s="12">
        <v>3.2800000000000002</v>
      </c>
    </row>
    <row r="78" spans="1:8">
      <c r="A78" s="5">
        <v>8</v>
      </c>
      <c r="B78" s="5" t="s">
        <v>464</v>
      </c>
      <c r="C78" s="5" t="s">
        <v>248</v>
      </c>
      <c r="D78" s="5" t="s">
        <v>466</v>
      </c>
      <c r="E78" s="5" t="s">
        <v>120</v>
      </c>
      <c r="F78" s="5" t="s">
        <v>256</v>
      </c>
      <c r="G78" s="12">
        <v>9.1999999999999998E-2</v>
      </c>
      <c r="H78" s="12">
        <v>0.73599999999999999</v>
      </c>
    </row>
    <row r="79" spans="1:8">
      <c r="A79" s="5">
        <v>16</v>
      </c>
      <c r="B79" s="5" t="s">
        <v>468</v>
      </c>
      <c r="C79" s="5" t="s">
        <v>248</v>
      </c>
      <c r="D79" s="5" t="s">
        <v>469</v>
      </c>
      <c r="E79" s="5" t="s">
        <v>118</v>
      </c>
      <c r="F79" s="5" t="s">
        <v>471</v>
      </c>
      <c r="G79" s="12">
        <v>0.08</v>
      </c>
      <c r="H79" s="12">
        <v>1.28</v>
      </c>
    </row>
    <row r="80" spans="1:8">
      <c r="A80" s="5">
        <v>8</v>
      </c>
      <c r="B80" s="5" t="s">
        <v>286</v>
      </c>
      <c r="C80" s="5" t="s">
        <v>248</v>
      </c>
      <c r="D80" s="5" t="s">
        <v>284</v>
      </c>
      <c r="E80" s="5" t="s">
        <v>116</v>
      </c>
      <c r="F80" s="5" t="s">
        <v>471</v>
      </c>
      <c r="G80" s="12">
        <v>7.0000000000000007E-2</v>
      </c>
      <c r="H80" s="12">
        <v>0.56000000000000005</v>
      </c>
    </row>
    <row r="81" spans="1:8">
      <c r="A81" s="5">
        <v>16</v>
      </c>
      <c r="B81" s="5" t="s">
        <v>467</v>
      </c>
      <c r="C81" s="5" t="s">
        <v>248</v>
      </c>
      <c r="D81" s="5" t="s">
        <v>470</v>
      </c>
      <c r="E81" s="5" t="s">
        <v>113</v>
      </c>
      <c r="F81" s="5" t="s">
        <v>471</v>
      </c>
      <c r="G81" s="12">
        <v>0.08</v>
      </c>
      <c r="H81" s="12">
        <v>1.28</v>
      </c>
    </row>
    <row r="82" spans="1:8">
      <c r="A82" s="5">
        <v>8</v>
      </c>
      <c r="B82" s="5" t="s">
        <v>472</v>
      </c>
      <c r="C82" s="5" t="s">
        <v>248</v>
      </c>
      <c r="D82" s="5" t="s">
        <v>473</v>
      </c>
      <c r="E82" s="5" t="s">
        <v>110</v>
      </c>
      <c r="F82" s="5" t="s">
        <v>474</v>
      </c>
      <c r="G82" s="12">
        <v>0.27</v>
      </c>
      <c r="H82" s="12">
        <v>2.16</v>
      </c>
    </row>
    <row r="83" spans="1:8">
      <c r="A83" s="5">
        <v>16</v>
      </c>
      <c r="B83" s="5" t="s">
        <v>355</v>
      </c>
      <c r="C83" s="5" t="s">
        <v>248</v>
      </c>
      <c r="D83" s="5" t="s">
        <v>356</v>
      </c>
      <c r="E83" s="5" t="s">
        <v>108</v>
      </c>
      <c r="F83" s="5" t="s">
        <v>359</v>
      </c>
      <c r="G83" s="12">
        <v>8.2000000000000003E-2</v>
      </c>
      <c r="H83" s="12">
        <v>1.3120000000000001</v>
      </c>
    </row>
    <row r="84" spans="1:8">
      <c r="A84" s="5">
        <v>8</v>
      </c>
      <c r="B84" s="5" t="s">
        <v>357</v>
      </c>
      <c r="C84" s="5" t="s">
        <v>248</v>
      </c>
      <c r="D84" s="5" t="s">
        <v>358</v>
      </c>
      <c r="E84" s="5" t="s">
        <v>105</v>
      </c>
      <c r="F84" s="5" t="s">
        <v>360</v>
      </c>
      <c r="G84" s="12">
        <v>0.19</v>
      </c>
      <c r="H84" s="12">
        <v>1.52</v>
      </c>
    </row>
    <row r="85" spans="1:8">
      <c r="A85" s="5">
        <v>8</v>
      </c>
      <c r="B85" s="5" t="s">
        <v>352</v>
      </c>
      <c r="C85" s="5" t="s">
        <v>248</v>
      </c>
      <c r="D85" s="5" t="s">
        <v>475</v>
      </c>
      <c r="E85" s="5" t="s">
        <v>103</v>
      </c>
      <c r="F85" s="5" t="s">
        <v>350</v>
      </c>
      <c r="G85" s="12">
        <v>0.1</v>
      </c>
      <c r="H85" s="12">
        <v>0.8</v>
      </c>
    </row>
    <row r="86" spans="1:8">
      <c r="A86" s="5">
        <v>32</v>
      </c>
      <c r="B86" s="5" t="s">
        <v>319</v>
      </c>
      <c r="C86" s="5" t="s">
        <v>248</v>
      </c>
      <c r="D86" s="5" t="s">
        <v>320</v>
      </c>
      <c r="E86" s="5" t="s">
        <v>101</v>
      </c>
      <c r="F86" s="5" t="s">
        <v>359</v>
      </c>
      <c r="G86" s="12">
        <v>8.2000000000000003E-2</v>
      </c>
      <c r="H86" s="12">
        <v>2.6240000000000001</v>
      </c>
    </row>
    <row r="87" spans="1:8">
      <c r="A87" s="5">
        <v>24</v>
      </c>
      <c r="B87" s="5" t="s">
        <v>464</v>
      </c>
      <c r="C87" s="5" t="s">
        <v>248</v>
      </c>
      <c r="D87" s="5" t="s">
        <v>465</v>
      </c>
      <c r="E87" s="5" t="s">
        <v>98</v>
      </c>
      <c r="F87" s="5" t="s">
        <v>256</v>
      </c>
      <c r="G87" s="12">
        <v>9.1999999999999998E-2</v>
      </c>
      <c r="H87" s="12">
        <v>2.2080000000000002</v>
      </c>
    </row>
    <row r="88" spans="1:8">
      <c r="A88" s="5">
        <v>16</v>
      </c>
      <c r="B88" s="5" t="s">
        <v>476</v>
      </c>
      <c r="C88" s="5" t="s">
        <v>248</v>
      </c>
      <c r="D88" s="5" t="s">
        <v>477</v>
      </c>
      <c r="E88" s="5" t="s">
        <v>96</v>
      </c>
      <c r="F88" s="5" t="s">
        <v>478</v>
      </c>
      <c r="G88" s="12">
        <v>0.06</v>
      </c>
      <c r="H88" s="12">
        <v>0.96</v>
      </c>
    </row>
    <row r="89" spans="1:8">
      <c r="A89" s="5">
        <v>8</v>
      </c>
      <c r="B89" s="5" t="s">
        <v>479</v>
      </c>
      <c r="C89" s="5" t="s">
        <v>248</v>
      </c>
      <c r="D89" s="5" t="s">
        <v>481</v>
      </c>
      <c r="E89" s="5" t="s">
        <v>94</v>
      </c>
      <c r="F89" s="5" t="s">
        <v>359</v>
      </c>
      <c r="G89" s="12">
        <v>7.0000000000000007E-2</v>
      </c>
      <c r="H89" s="12">
        <v>0.56000000000000005</v>
      </c>
    </row>
    <row r="90" spans="1:8">
      <c r="A90" s="5">
        <v>8</v>
      </c>
      <c r="B90" s="5" t="s">
        <v>480</v>
      </c>
      <c r="C90" s="5" t="s">
        <v>248</v>
      </c>
      <c r="D90" s="5" t="s">
        <v>482</v>
      </c>
      <c r="E90" s="5" t="s">
        <v>91</v>
      </c>
      <c r="F90" s="5" t="s">
        <v>359</v>
      </c>
      <c r="G90" s="12">
        <v>7.0000000000000007E-2</v>
      </c>
      <c r="H90" s="12">
        <v>0.56000000000000005</v>
      </c>
    </row>
    <row r="91" spans="1:8">
      <c r="A91" s="5">
        <v>8</v>
      </c>
      <c r="B91" s="5" t="s">
        <v>487</v>
      </c>
      <c r="C91" s="5" t="s">
        <v>248</v>
      </c>
      <c r="D91" s="5" t="s">
        <v>486</v>
      </c>
      <c r="E91" s="5" t="s">
        <v>88</v>
      </c>
      <c r="F91" s="5" t="s">
        <v>488</v>
      </c>
      <c r="G91" s="12">
        <v>0.18</v>
      </c>
      <c r="H91" s="12">
        <v>1.44</v>
      </c>
    </row>
    <row r="92" spans="1:8">
      <c r="A92" s="5">
        <v>16</v>
      </c>
      <c r="B92" s="5" t="s">
        <v>368</v>
      </c>
      <c r="C92" s="5" t="s">
        <v>248</v>
      </c>
      <c r="D92" s="5" t="s">
        <v>367</v>
      </c>
      <c r="E92" s="5" t="s">
        <v>85</v>
      </c>
      <c r="F92" s="5" t="s">
        <v>292</v>
      </c>
      <c r="G92" s="12">
        <v>0.06</v>
      </c>
      <c r="H92" s="12">
        <v>0.96</v>
      </c>
    </row>
    <row r="93" spans="1:8">
      <c r="A93" s="5">
        <v>8</v>
      </c>
      <c r="B93" s="5" t="s">
        <v>489</v>
      </c>
      <c r="C93" s="5" t="s">
        <v>248</v>
      </c>
      <c r="D93" s="5" t="s">
        <v>490</v>
      </c>
      <c r="E93" s="5" t="s">
        <v>82</v>
      </c>
      <c r="F93" s="5" t="s">
        <v>491</v>
      </c>
      <c r="G93" s="12">
        <v>0.04</v>
      </c>
      <c r="H93" s="12">
        <v>0.32</v>
      </c>
    </row>
    <row r="94" spans="1:8">
      <c r="A94" s="5">
        <v>8</v>
      </c>
      <c r="B94" s="5" t="s">
        <v>375</v>
      </c>
      <c r="C94" s="5" t="s">
        <v>248</v>
      </c>
      <c r="D94" s="5" t="s">
        <v>374</v>
      </c>
      <c r="E94" s="5" t="s">
        <v>80</v>
      </c>
      <c r="F94" s="5" t="s">
        <v>292</v>
      </c>
      <c r="G94" s="12">
        <v>0.09</v>
      </c>
      <c r="H94" s="12">
        <v>0.72</v>
      </c>
    </row>
    <row r="95" spans="1:8">
      <c r="A95" s="5">
        <v>8</v>
      </c>
      <c r="B95" s="5" t="s">
        <v>492</v>
      </c>
      <c r="C95" s="5" t="s">
        <v>248</v>
      </c>
      <c r="D95" s="5" t="s">
        <v>493</v>
      </c>
      <c r="E95" s="5" t="s">
        <v>78</v>
      </c>
      <c r="F95" s="5" t="s">
        <v>359</v>
      </c>
      <c r="G95" s="12">
        <v>8.2000000000000003E-2</v>
      </c>
      <c r="H95" s="12">
        <v>0.65600000000000003</v>
      </c>
    </row>
    <row r="96" spans="1:8">
      <c r="A96" s="5">
        <v>8</v>
      </c>
      <c r="B96" s="5" t="s">
        <v>494</v>
      </c>
      <c r="C96" s="5" t="s">
        <v>248</v>
      </c>
      <c r="D96" s="5" t="s">
        <v>495</v>
      </c>
      <c r="E96" s="5" t="s">
        <v>76</v>
      </c>
      <c r="F96" s="5" t="s">
        <v>377</v>
      </c>
      <c r="G96" s="12">
        <v>0.22</v>
      </c>
      <c r="H96" s="12">
        <v>1.76</v>
      </c>
    </row>
    <row r="97" spans="1:8">
      <c r="A97" s="5">
        <v>8</v>
      </c>
      <c r="B97" s="5" t="s">
        <v>341</v>
      </c>
      <c r="C97" s="5" t="s">
        <v>248</v>
      </c>
      <c r="D97" s="5" t="s">
        <v>340</v>
      </c>
      <c r="E97" s="5" t="s">
        <v>75</v>
      </c>
      <c r="F97" s="5" t="s">
        <v>342</v>
      </c>
      <c r="G97" s="12">
        <v>0.28999999999999998</v>
      </c>
      <c r="H97" s="12">
        <v>2.3199999999999998</v>
      </c>
    </row>
    <row r="98" spans="1:8">
      <c r="A98" s="5">
        <v>8</v>
      </c>
      <c r="B98" s="5" t="s">
        <v>496</v>
      </c>
      <c r="C98" s="5" t="s">
        <v>244</v>
      </c>
      <c r="D98" s="5" t="s">
        <v>498</v>
      </c>
      <c r="E98" s="5" t="s">
        <v>72</v>
      </c>
      <c r="F98" s="5" t="s">
        <v>497</v>
      </c>
      <c r="G98" s="12">
        <v>3.89</v>
      </c>
      <c r="H98" s="12">
        <v>31.12</v>
      </c>
    </row>
    <row r="99" spans="1:8">
      <c r="A99" s="5">
        <v>16</v>
      </c>
      <c r="B99" s="5" t="s">
        <v>499</v>
      </c>
      <c r="C99" s="5" t="s">
        <v>248</v>
      </c>
      <c r="D99" s="5" t="s">
        <v>500</v>
      </c>
      <c r="E99" s="5" t="s">
        <v>70</v>
      </c>
      <c r="F99" s="5" t="s">
        <v>359</v>
      </c>
      <c r="G99" s="12">
        <v>8.2000000000000003E-2</v>
      </c>
      <c r="H99" s="12">
        <v>1.3120000000000001</v>
      </c>
    </row>
    <row r="100" spans="1:8">
      <c r="A100" s="5">
        <v>56</v>
      </c>
      <c r="B100" s="5" t="s">
        <v>380</v>
      </c>
      <c r="C100" s="5" t="s">
        <v>248</v>
      </c>
      <c r="D100" s="5" t="s">
        <v>379</v>
      </c>
      <c r="E100" s="5" t="s">
        <v>67</v>
      </c>
      <c r="F100" s="5" t="s">
        <v>381</v>
      </c>
      <c r="G100" s="12">
        <v>0.06</v>
      </c>
      <c r="H100" s="12">
        <v>3.36</v>
      </c>
    </row>
    <row r="101" spans="1:8">
      <c r="A101" s="5">
        <v>16</v>
      </c>
      <c r="B101" s="5" t="s">
        <v>382</v>
      </c>
      <c r="C101" s="5" t="s">
        <v>248</v>
      </c>
      <c r="D101" s="5" t="s">
        <v>383</v>
      </c>
      <c r="E101" s="5" t="s">
        <v>65</v>
      </c>
      <c r="F101" s="5" t="s">
        <v>359</v>
      </c>
      <c r="G101" s="12">
        <v>8.2000000000000003E-2</v>
      </c>
      <c r="H101" s="12">
        <v>1.3120000000000001</v>
      </c>
    </row>
    <row r="102" spans="1:8">
      <c r="A102" s="5">
        <v>8</v>
      </c>
      <c r="B102" s="5" t="s">
        <v>501</v>
      </c>
      <c r="C102" s="5" t="s">
        <v>255</v>
      </c>
      <c r="D102" s="5" t="s">
        <v>502</v>
      </c>
      <c r="E102" s="5" t="s">
        <v>62</v>
      </c>
      <c r="F102" s="5" t="s">
        <v>478</v>
      </c>
      <c r="G102" s="12">
        <v>0.51800000000000002</v>
      </c>
      <c r="H102" s="12">
        <v>4.1440000000000001</v>
      </c>
    </row>
    <row r="103" spans="1:8">
      <c r="A103" s="5">
        <v>8</v>
      </c>
      <c r="B103" s="5" t="s">
        <v>503</v>
      </c>
      <c r="C103" s="5" t="s">
        <v>248</v>
      </c>
      <c r="D103" s="5" t="s">
        <v>504</v>
      </c>
      <c r="E103" s="5" t="s">
        <v>59</v>
      </c>
      <c r="F103" s="5" t="s">
        <v>359</v>
      </c>
      <c r="G103" s="12">
        <v>8.2000000000000003E-2</v>
      </c>
      <c r="H103" s="12">
        <v>0.65600000000000003</v>
      </c>
    </row>
    <row r="104" spans="1:8">
      <c r="A104" s="5">
        <v>16</v>
      </c>
      <c r="B104" s="5" t="s">
        <v>270</v>
      </c>
      <c r="C104" s="5" t="s">
        <v>248</v>
      </c>
      <c r="D104" s="5" t="s">
        <v>387</v>
      </c>
      <c r="E104" s="5" t="s">
        <v>57</v>
      </c>
      <c r="F104" s="5" t="s">
        <v>271</v>
      </c>
      <c r="G104" s="12">
        <v>0.5</v>
      </c>
      <c r="H104" s="12">
        <v>8</v>
      </c>
    </row>
    <row r="105" spans="1:8">
      <c r="A105" s="5">
        <v>16</v>
      </c>
      <c r="B105" s="5" t="s">
        <v>272</v>
      </c>
      <c r="C105" s="5" t="s">
        <v>248</v>
      </c>
      <c r="D105" s="5" t="s">
        <v>273</v>
      </c>
      <c r="E105" s="5" t="s">
        <v>55</v>
      </c>
      <c r="F105" s="5" t="s">
        <v>271</v>
      </c>
      <c r="G105" s="12">
        <v>0.75</v>
      </c>
      <c r="H105" s="12">
        <v>12</v>
      </c>
    </row>
    <row r="106" spans="1:8">
      <c r="A106" s="5">
        <v>8</v>
      </c>
      <c r="B106" s="5" t="s">
        <v>388</v>
      </c>
      <c r="C106" s="5" t="s">
        <v>248</v>
      </c>
      <c r="D106" s="5" t="s">
        <v>389</v>
      </c>
      <c r="E106" s="5" t="s">
        <v>53</v>
      </c>
      <c r="F106" s="5" t="s">
        <v>271</v>
      </c>
      <c r="G106" s="12">
        <v>0.99</v>
      </c>
      <c r="H106" s="12">
        <v>7.92</v>
      </c>
    </row>
    <row r="107" spans="1:8">
      <c r="A107" s="5">
        <v>8</v>
      </c>
      <c r="B107" s="5" t="s">
        <v>514</v>
      </c>
      <c r="C107" s="5" t="s">
        <v>248</v>
      </c>
      <c r="D107" s="5" t="s">
        <v>52</v>
      </c>
      <c r="E107" s="5" t="s">
        <v>50</v>
      </c>
      <c r="F107" s="5" t="s">
        <v>444</v>
      </c>
      <c r="G107" s="12">
        <v>0.19</v>
      </c>
      <c r="H107" s="12">
        <v>1.52</v>
      </c>
    </row>
    <row r="108" spans="1:8">
      <c r="A108" s="5">
        <v>8</v>
      </c>
      <c r="B108" s="5" t="s">
        <v>515</v>
      </c>
      <c r="C108" s="5" t="s">
        <v>248</v>
      </c>
      <c r="D108" s="5" t="s">
        <v>516</v>
      </c>
      <c r="E108" s="5" t="s">
        <v>47</v>
      </c>
      <c r="F108" s="5" t="s">
        <v>444</v>
      </c>
      <c r="G108" s="12">
        <v>0.25</v>
      </c>
      <c r="H108" s="12">
        <v>2</v>
      </c>
    </row>
    <row r="109" spans="1:8">
      <c r="A109" s="5">
        <v>8</v>
      </c>
      <c r="B109" s="5" t="s">
        <v>396</v>
      </c>
      <c r="C109" s="5" t="s">
        <v>248</v>
      </c>
      <c r="D109" s="5" t="s">
        <v>395</v>
      </c>
      <c r="E109" s="5" t="s">
        <v>3</v>
      </c>
      <c r="F109" s="5" t="s">
        <v>394</v>
      </c>
      <c r="G109" s="12">
        <v>3.2</v>
      </c>
      <c r="H109" s="12">
        <v>25.6</v>
      </c>
    </row>
    <row r="110" spans="1:8">
      <c r="A110" s="5">
        <v>8</v>
      </c>
      <c r="B110" s="5" t="s">
        <v>401</v>
      </c>
      <c r="C110" s="5" t="s">
        <v>248</v>
      </c>
      <c r="D110" s="5" t="s">
        <v>291</v>
      </c>
      <c r="E110" s="5" t="s">
        <v>43</v>
      </c>
      <c r="F110" s="5" t="s">
        <v>292</v>
      </c>
      <c r="G110" s="12">
        <v>0.7</v>
      </c>
      <c r="H110" s="12">
        <v>5.6</v>
      </c>
    </row>
    <row r="111" spans="1:8">
      <c r="A111" s="5">
        <v>1</v>
      </c>
      <c r="B111" s="5" t="s">
        <v>403</v>
      </c>
      <c r="C111" s="5" t="s">
        <v>248</v>
      </c>
      <c r="D111" s="5" t="s">
        <v>404</v>
      </c>
      <c r="E111" s="5" t="s">
        <v>40</v>
      </c>
      <c r="F111" s="5" t="s">
        <v>292</v>
      </c>
      <c r="G111" s="12">
        <v>0</v>
      </c>
      <c r="H111" s="12">
        <v>0</v>
      </c>
    </row>
    <row r="112" spans="1:8">
      <c r="A112" s="5">
        <v>8</v>
      </c>
      <c r="B112" s="5" t="s">
        <v>517</v>
      </c>
      <c r="C112" s="5" t="s">
        <v>248</v>
      </c>
      <c r="D112" s="5" t="s">
        <v>518</v>
      </c>
      <c r="E112" s="5" t="s">
        <v>37</v>
      </c>
      <c r="F112" s="5" t="s">
        <v>377</v>
      </c>
      <c r="G112" s="12">
        <v>2.4500000000000002</v>
      </c>
      <c r="H112" s="12">
        <v>19.600000000000001</v>
      </c>
    </row>
    <row r="113" spans="1:8">
      <c r="A113" s="5">
        <v>8</v>
      </c>
      <c r="B113" s="5" t="s">
        <v>483</v>
      </c>
      <c r="C113" s="5" t="s">
        <v>248</v>
      </c>
      <c r="D113" s="5" t="s">
        <v>485</v>
      </c>
      <c r="E113" s="5" t="s">
        <v>0</v>
      </c>
      <c r="F113" s="5" t="s">
        <v>484</v>
      </c>
      <c r="G113" s="12">
        <v>3.65</v>
      </c>
      <c r="H113" s="12">
        <v>29.2</v>
      </c>
    </row>
    <row r="114" spans="1:8">
      <c r="A114" s="5">
        <v>8</v>
      </c>
      <c r="B114" s="5" t="s">
        <v>519</v>
      </c>
      <c r="C114" s="5" t="s">
        <v>255</v>
      </c>
      <c r="D114" s="5" t="s">
        <v>520</v>
      </c>
      <c r="E114" s="5" t="s">
        <v>33</v>
      </c>
      <c r="F114" s="5" t="s">
        <v>256</v>
      </c>
      <c r="G114" s="12">
        <v>1.05</v>
      </c>
      <c r="H114" s="12">
        <v>8.4</v>
      </c>
    </row>
    <row r="115" spans="1:8">
      <c r="A115" s="5">
        <v>8</v>
      </c>
      <c r="B115" s="5" t="s">
        <v>522</v>
      </c>
      <c r="C115" s="5" t="s">
        <v>248</v>
      </c>
      <c r="D115" s="5" t="s">
        <v>521</v>
      </c>
      <c r="E115" s="5" t="s">
        <v>30</v>
      </c>
      <c r="F115" s="5" t="s">
        <v>523</v>
      </c>
      <c r="G115" s="12">
        <v>2.5499999999999998</v>
      </c>
      <c r="H115" s="12">
        <v>20.399999999999999</v>
      </c>
    </row>
    <row r="116" spans="1:8">
      <c r="A116" s="5">
        <v>8</v>
      </c>
      <c r="B116" s="5" t="s">
        <v>526</v>
      </c>
      <c r="C116" s="5" t="s">
        <v>248</v>
      </c>
      <c r="D116" s="5" t="s">
        <v>29</v>
      </c>
      <c r="E116" s="5" t="s">
        <v>28</v>
      </c>
      <c r="F116" s="5" t="s">
        <v>276</v>
      </c>
      <c r="G116" s="12">
        <v>12.75</v>
      </c>
      <c r="H116" s="12">
        <v>102</v>
      </c>
    </row>
    <row r="117" spans="1:8">
      <c r="A117" s="5">
        <v>1</v>
      </c>
      <c r="B117" s="5" t="s">
        <v>410</v>
      </c>
      <c r="C117" s="5" t="s">
        <v>248</v>
      </c>
      <c r="D117" s="5" t="s">
        <v>404</v>
      </c>
      <c r="E117" s="5" t="s">
        <v>25</v>
      </c>
      <c r="F117" s="5" t="s">
        <v>292</v>
      </c>
      <c r="G117" s="12">
        <v>0</v>
      </c>
      <c r="H117" s="12">
        <v>0</v>
      </c>
    </row>
    <row r="118" spans="1:8">
      <c r="A118" s="5">
        <v>8</v>
      </c>
      <c r="B118" s="5" t="s">
        <v>412</v>
      </c>
      <c r="C118" s="5" t="s">
        <v>248</v>
      </c>
      <c r="D118" s="5" t="s">
        <v>411</v>
      </c>
      <c r="E118" s="5" t="s">
        <v>22</v>
      </c>
      <c r="F118" s="5" t="s">
        <v>413</v>
      </c>
      <c r="G118" s="12">
        <v>0.1</v>
      </c>
      <c r="H118" s="12">
        <v>0.8</v>
      </c>
    </row>
    <row r="119" spans="1:8">
      <c r="A119" s="5">
        <v>8</v>
      </c>
      <c r="B119" s="5" t="s">
        <v>505</v>
      </c>
      <c r="C119" s="5" t="s">
        <v>305</v>
      </c>
      <c r="D119" s="5">
        <v>9512500</v>
      </c>
      <c r="E119" s="5" t="s">
        <v>20</v>
      </c>
      <c r="F119" s="5" t="s">
        <v>506</v>
      </c>
      <c r="G119" s="12">
        <v>3.72</v>
      </c>
      <c r="H119" s="12">
        <v>29.76</v>
      </c>
    </row>
    <row r="120" spans="1:8">
      <c r="A120" s="5">
        <v>8</v>
      </c>
      <c r="B120" s="5" t="s">
        <v>427</v>
      </c>
      <c r="C120" s="5" t="s">
        <v>248</v>
      </c>
      <c r="D120" s="5" t="s">
        <v>426</v>
      </c>
      <c r="E120" s="5" t="s">
        <v>17</v>
      </c>
      <c r="F120" s="5" t="s">
        <v>428</v>
      </c>
      <c r="G120" s="12">
        <v>0.85</v>
      </c>
      <c r="H120" s="12">
        <v>6.8</v>
      </c>
    </row>
    <row r="121" spans="1:8">
      <c r="A121" s="5">
        <v>8</v>
      </c>
      <c r="B121" s="5" t="s">
        <v>507</v>
      </c>
      <c r="C121" s="5" t="s">
        <v>305</v>
      </c>
      <c r="D121" s="5">
        <v>1761573</v>
      </c>
      <c r="E121" s="5" t="s">
        <v>15</v>
      </c>
      <c r="F121" s="5" t="s">
        <v>444</v>
      </c>
      <c r="G121" s="12">
        <v>1.1299999999999999</v>
      </c>
      <c r="H121" s="12">
        <v>9.0399999999999991</v>
      </c>
    </row>
    <row r="122" spans="1:8">
      <c r="A122" s="5">
        <v>8</v>
      </c>
      <c r="B122" s="5" t="s">
        <v>277</v>
      </c>
      <c r="C122" s="5" t="s">
        <v>248</v>
      </c>
      <c r="D122" s="5" t="s">
        <v>278</v>
      </c>
      <c r="E122" s="5" t="s">
        <v>276</v>
      </c>
      <c r="F122" s="5" t="s">
        <v>251</v>
      </c>
      <c r="G122" s="12">
        <v>0.21</v>
      </c>
      <c r="H122" s="12">
        <v>1.68</v>
      </c>
    </row>
    <row r="123" spans="1:8">
      <c r="A123" s="5">
        <v>1</v>
      </c>
      <c r="B123" s="5" t="s">
        <v>508</v>
      </c>
      <c r="C123" s="5" t="s">
        <v>248</v>
      </c>
      <c r="D123" s="5" t="s">
        <v>509</v>
      </c>
      <c r="E123" s="5" t="s">
        <v>276</v>
      </c>
      <c r="F123" s="5" t="s">
        <v>510</v>
      </c>
      <c r="G123" s="12">
        <v>1.85</v>
      </c>
      <c r="H123" s="12">
        <v>1.85</v>
      </c>
    </row>
    <row r="124" spans="1:8">
      <c r="A124" s="5">
        <v>8</v>
      </c>
      <c r="B124" s="5" t="s">
        <v>512</v>
      </c>
      <c r="C124" s="5" t="s">
        <v>248</v>
      </c>
      <c r="D124" s="5" t="s">
        <v>511</v>
      </c>
      <c r="E124" s="5" t="s">
        <v>276</v>
      </c>
      <c r="F124" s="5" t="s">
        <v>513</v>
      </c>
      <c r="G124" s="12">
        <v>1.1499999999999999</v>
      </c>
      <c r="H124" s="12">
        <v>9.1999999999999993</v>
      </c>
    </row>
    <row r="125" spans="1:8">
      <c r="A125" s="5">
        <v>8</v>
      </c>
      <c r="B125" s="5" t="s">
        <v>524</v>
      </c>
      <c r="C125" s="5" t="s">
        <v>248</v>
      </c>
      <c r="D125" s="5" t="s">
        <v>525</v>
      </c>
      <c r="E125" s="5" t="s">
        <v>276</v>
      </c>
      <c r="F125" s="5" t="s">
        <v>276</v>
      </c>
      <c r="G125" s="12">
        <v>0.22</v>
      </c>
      <c r="H125" s="12">
        <v>1.76</v>
      </c>
    </row>
    <row r="126" spans="1:8">
      <c r="A126" s="5">
        <v>40</v>
      </c>
      <c r="B126" s="5" t="s">
        <v>293</v>
      </c>
      <c r="C126" s="5" t="s">
        <v>248</v>
      </c>
      <c r="D126" s="5" t="s">
        <v>294</v>
      </c>
      <c r="E126" s="5" t="s">
        <v>276</v>
      </c>
      <c r="F126" s="5" t="s">
        <v>295</v>
      </c>
      <c r="G126" s="12">
        <v>0.17</v>
      </c>
      <c r="H126" s="12">
        <v>6.8000000000000007</v>
      </c>
    </row>
    <row r="127" spans="1:8">
      <c r="A127" s="5">
        <v>8</v>
      </c>
      <c r="B127" s="5" t="s">
        <v>527</v>
      </c>
      <c r="C127" s="5" t="s">
        <v>248</v>
      </c>
      <c r="D127" s="5" t="s">
        <v>528</v>
      </c>
      <c r="E127" s="5" t="s">
        <v>276</v>
      </c>
      <c r="F127" s="5" t="s">
        <v>529</v>
      </c>
      <c r="G127" s="12">
        <v>0.14000000000000001</v>
      </c>
      <c r="H127" s="12">
        <v>1.1200000000000001</v>
      </c>
    </row>
    <row r="128" spans="1:8">
      <c r="A128" s="5">
        <v>16</v>
      </c>
      <c r="B128" s="5" t="s">
        <v>445</v>
      </c>
      <c r="C128" s="5" t="s">
        <v>248</v>
      </c>
      <c r="D128" s="5" t="s">
        <v>446</v>
      </c>
      <c r="E128" s="5" t="s">
        <v>276</v>
      </c>
      <c r="F128" s="5" t="s">
        <v>377</v>
      </c>
      <c r="G128" s="12">
        <v>0.26</v>
      </c>
      <c r="H128" s="12">
        <v>0.26</v>
      </c>
    </row>
    <row r="129" spans="1:8">
      <c r="A129" s="5">
        <v>8</v>
      </c>
      <c r="B129" s="5" t="s">
        <v>449</v>
      </c>
      <c r="C129" s="5" t="s">
        <v>248</v>
      </c>
      <c r="D129" s="5" t="s">
        <v>448</v>
      </c>
      <c r="E129" s="5" t="s">
        <v>276</v>
      </c>
      <c r="F129" s="5" t="s">
        <v>342</v>
      </c>
      <c r="G129" s="12">
        <v>0.25</v>
      </c>
      <c r="H129" s="12">
        <v>0.25</v>
      </c>
    </row>
    <row r="130" spans="1:8">
      <c r="A130" s="5">
        <v>16</v>
      </c>
      <c r="B130" s="5" t="s">
        <v>442</v>
      </c>
      <c r="C130" s="5" t="s">
        <v>248</v>
      </c>
      <c r="D130" s="5" t="s">
        <v>443</v>
      </c>
      <c r="E130" s="5" t="s">
        <v>276</v>
      </c>
      <c r="F130" s="5" t="s">
        <v>444</v>
      </c>
      <c r="G130" s="12">
        <v>0.16</v>
      </c>
      <c r="H130" s="12">
        <v>2.56</v>
      </c>
    </row>
    <row r="131" spans="1:8">
      <c r="A131" s="5">
        <v>8</v>
      </c>
      <c r="B131" s="5" t="s">
        <v>530</v>
      </c>
      <c r="C131" s="5" t="s">
        <v>248</v>
      </c>
      <c r="D131" s="5" t="s">
        <v>531</v>
      </c>
      <c r="E131" s="5" t="s">
        <v>276</v>
      </c>
      <c r="F131" s="5" t="s">
        <v>484</v>
      </c>
      <c r="G131" s="12">
        <v>0.42</v>
      </c>
      <c r="H131" s="12">
        <v>3.36</v>
      </c>
    </row>
    <row r="132" spans="1:8">
      <c r="A132" s="5">
        <v>8</v>
      </c>
      <c r="B132" s="5" t="s">
        <v>532</v>
      </c>
      <c r="C132" s="5" t="s">
        <v>248</v>
      </c>
      <c r="D132" s="5" t="s">
        <v>533</v>
      </c>
      <c r="E132" s="5" t="s">
        <v>276</v>
      </c>
      <c r="F132" s="5" t="s">
        <v>534</v>
      </c>
      <c r="G132" s="12">
        <v>0.04</v>
      </c>
      <c r="H132" s="12">
        <v>0.32</v>
      </c>
    </row>
    <row r="133" spans="1:8">
      <c r="A133" s="5">
        <v>1</v>
      </c>
      <c r="B133" s="5" t="s">
        <v>317</v>
      </c>
      <c r="C133" s="5" t="s">
        <v>248</v>
      </c>
      <c r="D133" s="5" t="s">
        <v>318</v>
      </c>
      <c r="E133" s="5" t="s">
        <v>152</v>
      </c>
      <c r="F133" s="5" t="s">
        <v>292</v>
      </c>
      <c r="G133" s="12">
        <v>0.28999999999999998</v>
      </c>
      <c r="H133" s="12">
        <v>0.28999999999999998</v>
      </c>
    </row>
    <row r="134" spans="1:8">
      <c r="A134" s="5">
        <v>1</v>
      </c>
      <c r="B134" s="5" t="s">
        <v>270</v>
      </c>
      <c r="C134" s="5" t="s">
        <v>248</v>
      </c>
      <c r="D134" s="5" t="s">
        <v>316</v>
      </c>
      <c r="E134" s="5" t="s">
        <v>150</v>
      </c>
      <c r="F134" s="5" t="s">
        <v>271</v>
      </c>
      <c r="G134" s="12">
        <v>0.5</v>
      </c>
      <c r="H134" s="12">
        <v>0.5</v>
      </c>
    </row>
    <row r="135" spans="1:8">
      <c r="A135" s="5">
        <v>1</v>
      </c>
      <c r="B135" s="5" t="s">
        <v>258</v>
      </c>
      <c r="C135" s="5" t="s">
        <v>248</v>
      </c>
      <c r="D135" s="5" t="s">
        <v>259</v>
      </c>
      <c r="E135" s="5" t="s">
        <v>149</v>
      </c>
      <c r="F135" s="5" t="s">
        <v>260</v>
      </c>
      <c r="G135" s="12">
        <v>8.2000000000000003E-2</v>
      </c>
      <c r="H135" s="12">
        <v>8.2000000000000003E-2</v>
      </c>
    </row>
    <row r="136" spans="1:8">
      <c r="A136" s="5">
        <v>1</v>
      </c>
      <c r="B136" s="5" t="s">
        <v>286</v>
      </c>
      <c r="C136" s="5" t="s">
        <v>248</v>
      </c>
      <c r="D136" s="5" t="s">
        <v>284</v>
      </c>
      <c r="E136" s="5" t="s">
        <v>147</v>
      </c>
      <c r="F136" s="5" t="s">
        <v>285</v>
      </c>
      <c r="G136" s="12">
        <v>7.0000000000000007E-2</v>
      </c>
      <c r="H136" s="12">
        <v>7.0000000000000007E-2</v>
      </c>
    </row>
    <row r="137" spans="1:8">
      <c r="A137" s="5">
        <v>1</v>
      </c>
      <c r="B137" s="5" t="s">
        <v>319</v>
      </c>
      <c r="C137" s="5" t="s">
        <v>248</v>
      </c>
      <c r="D137" s="5" t="s">
        <v>320</v>
      </c>
      <c r="E137" s="5" t="s">
        <v>146</v>
      </c>
      <c r="F137" s="5" t="s">
        <v>260</v>
      </c>
      <c r="G137" s="12">
        <v>8.2000000000000003E-2</v>
      </c>
      <c r="H137" s="12">
        <v>8.2000000000000003E-2</v>
      </c>
    </row>
    <row r="138" spans="1:8">
      <c r="A138" s="5">
        <v>1</v>
      </c>
      <c r="B138" s="5" t="s">
        <v>321</v>
      </c>
      <c r="C138" s="5" t="s">
        <v>248</v>
      </c>
      <c r="D138" s="5" t="s">
        <v>322</v>
      </c>
      <c r="E138" s="5" t="s">
        <v>144</v>
      </c>
      <c r="F138" s="5" t="s">
        <v>260</v>
      </c>
      <c r="G138" s="12">
        <v>8.2000000000000003E-2</v>
      </c>
      <c r="H138" s="12">
        <v>8.2000000000000003E-2</v>
      </c>
    </row>
    <row r="139" spans="1:8">
      <c r="A139" s="5">
        <v>1</v>
      </c>
      <c r="B139" s="5" t="s">
        <v>324</v>
      </c>
      <c r="C139" s="5" t="s">
        <v>248</v>
      </c>
      <c r="D139" s="5" t="s">
        <v>323</v>
      </c>
      <c r="E139" s="5" t="s">
        <v>141</v>
      </c>
      <c r="F139" s="5" t="s">
        <v>292</v>
      </c>
      <c r="G139" s="12">
        <v>0.27</v>
      </c>
      <c r="H139" s="12">
        <v>0.27</v>
      </c>
    </row>
    <row r="140" spans="1:8">
      <c r="A140" s="5">
        <v>1</v>
      </c>
      <c r="B140" s="5" t="s">
        <v>314</v>
      </c>
      <c r="C140" s="5" t="s">
        <v>248</v>
      </c>
      <c r="D140" s="5" t="s">
        <v>325</v>
      </c>
      <c r="E140" s="5" t="s">
        <v>139</v>
      </c>
      <c r="F140" s="5" t="s">
        <v>315</v>
      </c>
      <c r="G140" s="12">
        <v>0.84</v>
      </c>
      <c r="H140" s="12">
        <v>0.84</v>
      </c>
    </row>
    <row r="141" spans="1:8">
      <c r="A141" s="5">
        <v>1</v>
      </c>
      <c r="B141" s="5" t="s">
        <v>327</v>
      </c>
      <c r="C141" s="5" t="s">
        <v>248</v>
      </c>
      <c r="D141" s="5" t="s">
        <v>326</v>
      </c>
      <c r="E141" s="5" t="s">
        <v>25</v>
      </c>
      <c r="F141" s="5" t="s">
        <v>292</v>
      </c>
      <c r="G141" s="12">
        <v>0.24</v>
      </c>
      <c r="H141" s="12">
        <v>0.24</v>
      </c>
    </row>
    <row r="142" spans="1:8">
      <c r="A142" s="5">
        <v>1</v>
      </c>
      <c r="B142" s="5" t="s">
        <v>331</v>
      </c>
      <c r="C142" s="5" t="s">
        <v>248</v>
      </c>
      <c r="D142" s="5" t="s">
        <v>330</v>
      </c>
      <c r="E142" s="5" t="s">
        <v>136</v>
      </c>
      <c r="F142" s="5" t="s">
        <v>292</v>
      </c>
      <c r="G142" s="12">
        <v>0.96</v>
      </c>
      <c r="H142" s="12">
        <v>0.96</v>
      </c>
    </row>
    <row r="143" spans="1:8">
      <c r="A143" s="5">
        <v>1</v>
      </c>
      <c r="B143" s="5" t="s">
        <v>293</v>
      </c>
      <c r="C143" s="5" t="s">
        <v>248</v>
      </c>
      <c r="D143" s="5" t="s">
        <v>294</v>
      </c>
      <c r="E143" s="5" t="s">
        <v>276</v>
      </c>
      <c r="F143" s="5" t="s">
        <v>295</v>
      </c>
      <c r="G143" s="12">
        <v>0.17</v>
      </c>
      <c r="H143" s="12">
        <v>0.17</v>
      </c>
    </row>
    <row r="144" spans="1:8">
      <c r="A144" s="5">
        <v>2</v>
      </c>
      <c r="B144" s="5" t="s">
        <v>329</v>
      </c>
      <c r="C144" s="5" t="s">
        <v>248</v>
      </c>
      <c r="D144" s="5" t="s">
        <v>328</v>
      </c>
      <c r="E144" s="5" t="s">
        <v>276</v>
      </c>
      <c r="F144" s="5" t="s">
        <v>292</v>
      </c>
      <c r="G144" s="12">
        <v>0.12</v>
      </c>
      <c r="H144" s="12">
        <v>0.24</v>
      </c>
    </row>
    <row r="145" spans="1:8">
      <c r="A145" s="5">
        <v>1</v>
      </c>
      <c r="B145" s="5" t="s">
        <v>333</v>
      </c>
      <c r="C145" s="5" t="s">
        <v>248</v>
      </c>
      <c r="D145" s="5" t="s">
        <v>332</v>
      </c>
      <c r="E145" s="5" t="s">
        <v>276</v>
      </c>
      <c r="F145" s="5" t="s">
        <v>334</v>
      </c>
      <c r="G145" s="12">
        <v>2.7</v>
      </c>
      <c r="H145" s="12">
        <v>2.7</v>
      </c>
    </row>
    <row r="146" spans="1:8">
      <c r="A146" s="5">
        <v>1</v>
      </c>
      <c r="B146" s="5" t="s">
        <v>440</v>
      </c>
      <c r="C146" s="5" t="s">
        <v>248</v>
      </c>
      <c r="D146" s="5" t="s">
        <v>441</v>
      </c>
      <c r="E146" s="5" t="s">
        <v>276</v>
      </c>
      <c r="F146" s="5" t="s">
        <v>438</v>
      </c>
      <c r="G146" s="12">
        <v>4.3499999999999996</v>
      </c>
      <c r="H146" s="12">
        <v>4.3499999999999996</v>
      </c>
    </row>
    <row r="147" spans="1:8">
      <c r="A147" s="5">
        <v>4</v>
      </c>
      <c r="B147" s="5" t="s">
        <v>270</v>
      </c>
      <c r="C147" s="5" t="s">
        <v>248</v>
      </c>
      <c r="D147" s="5" t="s">
        <v>316</v>
      </c>
      <c r="E147" s="5" t="s">
        <v>150</v>
      </c>
      <c r="F147" s="5" t="s">
        <v>271</v>
      </c>
      <c r="G147" s="12">
        <v>0.5</v>
      </c>
      <c r="H147" s="12">
        <v>2</v>
      </c>
    </row>
    <row r="148" spans="1:8">
      <c r="A148" s="5">
        <v>2</v>
      </c>
      <c r="B148" s="5" t="s">
        <v>272</v>
      </c>
      <c r="C148" s="5" t="s">
        <v>248</v>
      </c>
      <c r="D148" s="5" t="s">
        <v>273</v>
      </c>
      <c r="E148" s="5" t="s">
        <v>150</v>
      </c>
      <c r="F148" s="5" t="s">
        <v>271</v>
      </c>
      <c r="G148" s="12">
        <v>0.75</v>
      </c>
      <c r="H148" s="12">
        <v>1.5</v>
      </c>
    </row>
    <row r="149" spans="1:8">
      <c r="A149" s="5">
        <v>2</v>
      </c>
      <c r="B149" s="5" t="s">
        <v>337</v>
      </c>
      <c r="C149" s="5" t="s">
        <v>248</v>
      </c>
      <c r="D149" s="5" t="s">
        <v>339</v>
      </c>
      <c r="E149" s="5" t="s">
        <v>10</v>
      </c>
      <c r="F149" s="5" t="s">
        <v>338</v>
      </c>
      <c r="G149" s="12">
        <v>3.5</v>
      </c>
      <c r="H149" s="12">
        <v>7</v>
      </c>
    </row>
    <row r="150" spans="1:8">
      <c r="A150" s="5">
        <v>1</v>
      </c>
      <c r="B150" s="5" t="s">
        <v>333</v>
      </c>
      <c r="C150" s="5" t="s">
        <v>248</v>
      </c>
      <c r="D150" s="5" t="s">
        <v>332</v>
      </c>
      <c r="E150" s="5" t="s">
        <v>276</v>
      </c>
      <c r="F150" s="5" t="s">
        <v>334</v>
      </c>
      <c r="G150" s="12">
        <v>2.7</v>
      </c>
      <c r="H150" s="12">
        <v>2.7</v>
      </c>
    </row>
    <row r="151" spans="1:8">
      <c r="A151" s="5">
        <v>1</v>
      </c>
      <c r="B151" s="5" t="s">
        <v>341</v>
      </c>
      <c r="C151" s="5" t="s">
        <v>248</v>
      </c>
      <c r="D151" s="5" t="s">
        <v>340</v>
      </c>
      <c r="E151" s="5" t="s">
        <v>0</v>
      </c>
      <c r="F151" s="5" t="s">
        <v>342</v>
      </c>
      <c r="G151" s="12">
        <v>0.28999999999999998</v>
      </c>
      <c r="H151" s="12">
        <v>0.28999999999999998</v>
      </c>
    </row>
    <row r="152" spans="1:8">
      <c r="A152" s="5">
        <v>1</v>
      </c>
      <c r="B152" s="5" t="s">
        <v>343</v>
      </c>
      <c r="C152" s="5" t="s">
        <v>248</v>
      </c>
      <c r="D152" s="5" t="s">
        <v>344</v>
      </c>
      <c r="E152" s="5" t="s">
        <v>2</v>
      </c>
      <c r="F152" s="5" t="s">
        <v>2</v>
      </c>
      <c r="G152" s="12">
        <v>0.56000000000000005</v>
      </c>
      <c r="H152" s="12">
        <v>0.56000000000000005</v>
      </c>
    </row>
    <row r="153" spans="1:8">
      <c r="A153" s="5">
        <v>1</v>
      </c>
      <c r="B153" s="5" t="s">
        <v>449</v>
      </c>
      <c r="C153" s="5" t="s">
        <v>248</v>
      </c>
      <c r="D153" s="5" t="s">
        <v>448</v>
      </c>
      <c r="E153" s="5" t="s">
        <v>276</v>
      </c>
      <c r="F153" s="5" t="s">
        <v>342</v>
      </c>
      <c r="G153" s="12">
        <v>0.25</v>
      </c>
      <c r="H153" s="12">
        <v>0.25</v>
      </c>
    </row>
    <row r="154" spans="1:8">
      <c r="A154" s="5">
        <v>4</v>
      </c>
      <c r="B154" s="5" t="s">
        <v>433</v>
      </c>
      <c r="C154" s="5" t="s">
        <v>248</v>
      </c>
      <c r="D154" s="5" t="s">
        <v>431</v>
      </c>
      <c r="E154" s="5" t="s">
        <v>164</v>
      </c>
      <c r="F154" s="5" t="s">
        <v>432</v>
      </c>
      <c r="G154" s="12">
        <v>0.04</v>
      </c>
      <c r="H154" s="12">
        <v>0.16</v>
      </c>
    </row>
    <row r="155" spans="1:8">
      <c r="A155" s="5">
        <v>3</v>
      </c>
      <c r="B155" s="5" t="s">
        <v>380</v>
      </c>
      <c r="C155" s="5" t="s">
        <v>248</v>
      </c>
      <c r="D155" s="5" t="s">
        <v>379</v>
      </c>
      <c r="E155" s="5" t="s">
        <v>163</v>
      </c>
      <c r="F155" s="5" t="s">
        <v>381</v>
      </c>
      <c r="G155" s="12">
        <v>0.06</v>
      </c>
      <c r="H155" s="12">
        <v>0.18</v>
      </c>
    </row>
    <row r="156" spans="1:8">
      <c r="A156" s="5">
        <v>1</v>
      </c>
      <c r="B156" s="5" t="s">
        <v>430</v>
      </c>
      <c r="C156" s="5" t="s">
        <v>248</v>
      </c>
      <c r="D156" s="5" t="s">
        <v>429</v>
      </c>
      <c r="E156" s="5" t="s">
        <v>3</v>
      </c>
      <c r="F156" s="5" t="s">
        <v>386</v>
      </c>
      <c r="G156" s="12">
        <v>0.41</v>
      </c>
      <c r="H156" s="12">
        <v>0.41</v>
      </c>
    </row>
    <row r="157" spans="1:8">
      <c r="A157" s="5">
        <v>2</v>
      </c>
      <c r="B157" s="5" t="s">
        <v>406</v>
      </c>
      <c r="C157" s="5" t="s">
        <v>248</v>
      </c>
      <c r="D157" s="5" t="s">
        <v>405</v>
      </c>
      <c r="E157" s="5" t="s">
        <v>160</v>
      </c>
      <c r="F157" s="5" t="s">
        <v>392</v>
      </c>
      <c r="G157" s="12">
        <v>2.75</v>
      </c>
      <c r="H157" s="12">
        <v>5.5</v>
      </c>
    </row>
    <row r="158" spans="1:8">
      <c r="A158" s="5">
        <v>1</v>
      </c>
      <c r="B158" s="5" t="s">
        <v>317</v>
      </c>
      <c r="C158" s="5" t="s">
        <v>248</v>
      </c>
      <c r="D158" s="5" t="s">
        <v>318</v>
      </c>
      <c r="E158" s="5" t="s">
        <v>158</v>
      </c>
      <c r="F158" s="5" t="s">
        <v>292</v>
      </c>
      <c r="G158" s="12">
        <v>0.28999999999999998</v>
      </c>
      <c r="H158" s="12">
        <v>0.28999999999999998</v>
      </c>
    </row>
    <row r="159" spans="1:8">
      <c r="A159" s="5">
        <v>2</v>
      </c>
      <c r="B159" s="5" t="s">
        <v>434</v>
      </c>
      <c r="C159" s="5" t="s">
        <v>248</v>
      </c>
      <c r="D159" s="5" t="s">
        <v>436</v>
      </c>
      <c r="E159" s="5" t="s">
        <v>57</v>
      </c>
      <c r="F159" s="5" t="s">
        <v>435</v>
      </c>
      <c r="G159" s="12">
        <v>0.53</v>
      </c>
      <c r="H159" s="12">
        <v>1.06</v>
      </c>
    </row>
    <row r="160" spans="1:8">
      <c r="A160" s="5">
        <v>1</v>
      </c>
      <c r="B160" s="5" t="s">
        <v>388</v>
      </c>
      <c r="C160" s="5" t="s">
        <v>248</v>
      </c>
      <c r="D160" s="5" t="s">
        <v>389</v>
      </c>
      <c r="E160" s="5" t="s">
        <v>150</v>
      </c>
      <c r="F160" s="5" t="s">
        <v>271</v>
      </c>
      <c r="G160" s="12">
        <v>0.99</v>
      </c>
      <c r="H160" s="12">
        <v>0.99</v>
      </c>
    </row>
    <row r="161" spans="1:8">
      <c r="A161" s="5">
        <v>1</v>
      </c>
      <c r="B161" s="5" t="s">
        <v>286</v>
      </c>
      <c r="C161" s="5" t="s">
        <v>248</v>
      </c>
      <c r="D161" s="5" t="s">
        <v>284</v>
      </c>
      <c r="E161" s="5" t="s">
        <v>179</v>
      </c>
      <c r="F161" s="5" t="s">
        <v>285</v>
      </c>
      <c r="G161" s="12">
        <v>7.0000000000000007E-2</v>
      </c>
      <c r="H161" s="12">
        <v>7.0000000000000007E-2</v>
      </c>
    </row>
    <row r="162" spans="1:8">
      <c r="A162" s="5">
        <v>1</v>
      </c>
      <c r="B162" s="5" t="s">
        <v>293</v>
      </c>
      <c r="C162" s="5" t="s">
        <v>248</v>
      </c>
      <c r="D162" s="5" t="s">
        <v>294</v>
      </c>
      <c r="E162" s="5" t="s">
        <v>276</v>
      </c>
      <c r="F162" s="5" t="s">
        <v>295</v>
      </c>
      <c r="G162" s="12">
        <v>0.17</v>
      </c>
      <c r="H162" s="12">
        <v>0.17</v>
      </c>
    </row>
    <row r="163" spans="1:8">
      <c r="A163" s="5">
        <v>1</v>
      </c>
      <c r="B163" s="5" t="s">
        <v>258</v>
      </c>
      <c r="C163" s="5" t="s">
        <v>248</v>
      </c>
      <c r="D163" s="5" t="s">
        <v>259</v>
      </c>
      <c r="E163" s="5" t="s">
        <v>195</v>
      </c>
      <c r="F163" s="5" t="s">
        <v>260</v>
      </c>
      <c r="G163" s="12">
        <v>8.2000000000000003E-2</v>
      </c>
      <c r="H163" s="12">
        <v>8.2000000000000003E-2</v>
      </c>
    </row>
    <row r="164" spans="1:8">
      <c r="A164" s="5">
        <v>1</v>
      </c>
      <c r="B164" s="5" t="s">
        <v>333</v>
      </c>
      <c r="C164" s="5" t="s">
        <v>248</v>
      </c>
      <c r="D164" s="5" t="s">
        <v>332</v>
      </c>
      <c r="E164" s="5" t="s">
        <v>276</v>
      </c>
      <c r="F164" s="5" t="s">
        <v>334</v>
      </c>
      <c r="G164" s="12">
        <v>2.7</v>
      </c>
      <c r="H164" s="12">
        <v>2.7</v>
      </c>
    </row>
    <row r="165" spans="1:8">
      <c r="A165" s="5">
        <v>2</v>
      </c>
      <c r="B165" s="5" t="s">
        <v>442</v>
      </c>
      <c r="C165" s="5" t="s">
        <v>248</v>
      </c>
      <c r="D165" s="5" t="s">
        <v>443</v>
      </c>
      <c r="E165" s="5" t="s">
        <v>276</v>
      </c>
      <c r="F165" s="5" t="s">
        <v>444</v>
      </c>
      <c r="G165" s="12">
        <v>0.16</v>
      </c>
      <c r="H165" s="12">
        <v>0.32</v>
      </c>
    </row>
    <row r="166" spans="1:8">
      <c r="A166" s="5">
        <v>1</v>
      </c>
      <c r="B166" s="5" t="s">
        <v>450</v>
      </c>
      <c r="C166" s="5" t="s">
        <v>248</v>
      </c>
      <c r="D166" s="5" t="s">
        <v>447</v>
      </c>
      <c r="E166" s="5" t="s">
        <v>276</v>
      </c>
      <c r="F166" s="5" t="s">
        <v>386</v>
      </c>
      <c r="G166" s="12">
        <v>0.28999999999999998</v>
      </c>
      <c r="H166" s="12">
        <v>0.28999999999999998</v>
      </c>
    </row>
    <row r="167" spans="1:8">
      <c r="A167" s="5">
        <v>5</v>
      </c>
      <c r="B167" s="5" t="s">
        <v>433</v>
      </c>
      <c r="C167" s="5" t="s">
        <v>248</v>
      </c>
      <c r="D167" s="5" t="s">
        <v>431</v>
      </c>
      <c r="E167" s="5" t="s">
        <v>171</v>
      </c>
      <c r="F167" s="5" t="s">
        <v>432</v>
      </c>
      <c r="G167" s="12">
        <v>0.04</v>
      </c>
      <c r="H167" s="12">
        <v>0.2</v>
      </c>
    </row>
    <row r="168" spans="1:8">
      <c r="A168" s="5">
        <v>1</v>
      </c>
      <c r="B168" s="5" t="s">
        <v>430</v>
      </c>
      <c r="C168" s="5" t="s">
        <v>248</v>
      </c>
      <c r="D168" s="5" t="s">
        <v>429</v>
      </c>
      <c r="E168" s="5" t="s">
        <v>0</v>
      </c>
      <c r="F168" s="5" t="s">
        <v>386</v>
      </c>
      <c r="G168" s="12">
        <v>0.41</v>
      </c>
      <c r="H168" s="12">
        <v>0.41</v>
      </c>
    </row>
    <row r="169" spans="1:8">
      <c r="A169" s="5">
        <v>1</v>
      </c>
      <c r="B169" s="5" t="s">
        <v>410</v>
      </c>
      <c r="C169" s="5" t="s">
        <v>248</v>
      </c>
      <c r="D169" s="5" t="s">
        <v>291</v>
      </c>
      <c r="E169" s="5" t="s">
        <v>43</v>
      </c>
      <c r="F169" s="5" t="s">
        <v>292</v>
      </c>
      <c r="G169" s="12">
        <v>0.7</v>
      </c>
      <c r="H169" s="12">
        <v>0.7</v>
      </c>
    </row>
    <row r="170" spans="1:8">
      <c r="A170" s="5">
        <v>1</v>
      </c>
      <c r="B170" s="5" t="s">
        <v>434</v>
      </c>
      <c r="C170" s="5" t="s">
        <v>248</v>
      </c>
      <c r="D170" s="5" t="s">
        <v>436</v>
      </c>
      <c r="E170" s="5" t="s">
        <v>150</v>
      </c>
      <c r="F170" s="5" t="s">
        <v>435</v>
      </c>
      <c r="G170" s="12">
        <v>0.53</v>
      </c>
      <c r="H170" s="12">
        <v>0.53</v>
      </c>
    </row>
    <row r="171" spans="1:8">
      <c r="A171" s="5">
        <v>1</v>
      </c>
      <c r="B171" s="5" t="s">
        <v>333</v>
      </c>
      <c r="C171" s="5" t="s">
        <v>248</v>
      </c>
      <c r="D171" s="5" t="s">
        <v>332</v>
      </c>
      <c r="E171" s="5" t="s">
        <v>276</v>
      </c>
      <c r="F171" s="5" t="s">
        <v>334</v>
      </c>
      <c r="G171" s="12">
        <v>2.7</v>
      </c>
      <c r="H171" s="12">
        <v>2.7</v>
      </c>
    </row>
    <row r="172" spans="1:8">
      <c r="A172" s="5">
        <v>2</v>
      </c>
      <c r="B172" s="5" t="s">
        <v>329</v>
      </c>
      <c r="C172" s="5" t="s">
        <v>248</v>
      </c>
      <c r="D172" s="5" t="s">
        <v>328</v>
      </c>
      <c r="E172" s="5" t="s">
        <v>276</v>
      </c>
      <c r="F172" s="5" t="s">
        <v>292</v>
      </c>
      <c r="G172" s="12">
        <v>0.12</v>
      </c>
      <c r="H172" s="12">
        <v>0.24</v>
      </c>
    </row>
    <row r="173" spans="1:8">
      <c r="A173" s="5">
        <v>1</v>
      </c>
      <c r="B173" s="5" t="s">
        <v>437</v>
      </c>
      <c r="C173" s="5" t="s">
        <v>248</v>
      </c>
      <c r="D173" s="5" t="s">
        <v>439</v>
      </c>
      <c r="E173" s="5" t="s">
        <v>276</v>
      </c>
      <c r="F173" s="5" t="s">
        <v>438</v>
      </c>
      <c r="G173" s="12">
        <v>7.65</v>
      </c>
      <c r="H173" s="12">
        <v>7.65</v>
      </c>
    </row>
    <row r="174" spans="1:8">
      <c r="A174" s="5">
        <v>1</v>
      </c>
      <c r="B174" s="5" t="s">
        <v>450</v>
      </c>
      <c r="C174" s="5" t="s">
        <v>248</v>
      </c>
      <c r="D174" s="5" t="s">
        <v>447</v>
      </c>
      <c r="E174" s="5" t="s">
        <v>276</v>
      </c>
      <c r="F174" s="5" t="s">
        <v>386</v>
      </c>
      <c r="G174" s="12">
        <v>0.28999999999999998</v>
      </c>
      <c r="H174" s="12">
        <v>0.28999999999999998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2:G134"/>
  <sheetViews>
    <sheetView zoomScale="90" zoomScaleNormal="90" workbookViewId="0">
      <selection activeCell="K35" sqref="K35"/>
    </sheetView>
  </sheetViews>
  <sheetFormatPr baseColWidth="10" defaultRowHeight="12.75"/>
  <cols>
    <col min="1" max="1" width="7.140625" style="18" bestFit="1" customWidth="1"/>
    <col min="2" max="2" width="58.7109375" style="18" bestFit="1" customWidth="1"/>
    <col min="3" max="3" width="17.140625" style="18" bestFit="1" customWidth="1"/>
    <col min="4" max="4" width="12.140625" style="25" bestFit="1" customWidth="1"/>
    <col min="5" max="5" width="14" style="25" bestFit="1" customWidth="1"/>
    <col min="6" max="16384" width="11.42578125" style="18"/>
  </cols>
  <sheetData>
    <row r="2" spans="1:5" ht="20.25">
      <c r="A2" s="28" t="s">
        <v>244</v>
      </c>
    </row>
    <row r="4" spans="1:5">
      <c r="A4" s="35" t="s">
        <v>8</v>
      </c>
      <c r="B4" s="35" t="s">
        <v>238</v>
      </c>
      <c r="C4" s="35" t="s">
        <v>240</v>
      </c>
      <c r="D4" s="36" t="s">
        <v>243</v>
      </c>
      <c r="E4" s="36" t="s">
        <v>245</v>
      </c>
    </row>
    <row r="5" spans="1:5">
      <c r="A5" s="5">
        <v>1</v>
      </c>
      <c r="B5" s="5" t="s">
        <v>252</v>
      </c>
      <c r="C5" s="5" t="s">
        <v>306</v>
      </c>
      <c r="D5" s="12">
        <v>3.93</v>
      </c>
      <c r="E5" s="12">
        <v>3.93</v>
      </c>
    </row>
    <row r="6" spans="1:5">
      <c r="A6" s="5">
        <v>8</v>
      </c>
      <c r="B6" s="5" t="s">
        <v>496</v>
      </c>
      <c r="C6" s="5" t="s">
        <v>498</v>
      </c>
      <c r="D6" s="12">
        <v>3.89</v>
      </c>
      <c r="E6" s="12">
        <v>31.12</v>
      </c>
    </row>
    <row r="7" spans="1:5">
      <c r="A7" s="29"/>
      <c r="B7" s="29"/>
      <c r="C7" s="29"/>
      <c r="D7" s="30"/>
      <c r="E7" s="30"/>
    </row>
    <row r="8" spans="1:5">
      <c r="A8" s="31"/>
      <c r="B8" s="31"/>
      <c r="C8" s="31"/>
      <c r="D8" s="32"/>
      <c r="E8" s="32"/>
    </row>
    <row r="9" spans="1:5">
      <c r="A9" s="31"/>
      <c r="B9" s="31"/>
      <c r="C9" s="31"/>
      <c r="D9" s="32"/>
      <c r="E9" s="32"/>
    </row>
    <row r="10" spans="1:5" ht="20.25">
      <c r="A10" s="28" t="s">
        <v>305</v>
      </c>
      <c r="B10" s="31"/>
      <c r="C10" s="31"/>
      <c r="D10" s="32"/>
      <c r="E10" s="32"/>
    </row>
    <row r="11" spans="1:5">
      <c r="A11" s="33"/>
      <c r="B11" s="33"/>
      <c r="C11" s="33"/>
      <c r="D11" s="34"/>
      <c r="E11" s="34"/>
    </row>
    <row r="12" spans="1:5">
      <c r="A12" s="23" t="s">
        <v>8</v>
      </c>
      <c r="B12" s="23" t="s">
        <v>238</v>
      </c>
      <c r="C12" s="23" t="s">
        <v>240</v>
      </c>
      <c r="D12" s="24" t="s">
        <v>243</v>
      </c>
      <c r="E12" s="24" t="s">
        <v>245</v>
      </c>
    </row>
    <row r="13" spans="1:5">
      <c r="A13" s="5">
        <v>2</v>
      </c>
      <c r="B13" s="5" t="s">
        <v>304</v>
      </c>
      <c r="C13" s="5">
        <v>1209548</v>
      </c>
      <c r="D13" s="12">
        <v>10.42</v>
      </c>
      <c r="E13" s="12">
        <v>20.84</v>
      </c>
    </row>
    <row r="14" spans="1:5">
      <c r="A14" s="5">
        <v>8</v>
      </c>
      <c r="B14" s="5" t="s">
        <v>505</v>
      </c>
      <c r="C14" s="5">
        <v>9512500</v>
      </c>
      <c r="D14" s="12">
        <v>3.72</v>
      </c>
      <c r="E14" s="12">
        <v>29.76</v>
      </c>
    </row>
    <row r="15" spans="1:5">
      <c r="A15" s="5">
        <v>8</v>
      </c>
      <c r="B15" s="5" t="s">
        <v>507</v>
      </c>
      <c r="C15" s="5">
        <v>1761573</v>
      </c>
      <c r="D15" s="12">
        <v>1.1299999999999999</v>
      </c>
      <c r="E15" s="12">
        <v>9.0399999999999991</v>
      </c>
    </row>
    <row r="16" spans="1:5">
      <c r="A16" s="29"/>
      <c r="B16" s="29"/>
      <c r="C16" s="29"/>
      <c r="D16" s="30"/>
      <c r="E16" s="30"/>
    </row>
    <row r="17" spans="1:7">
      <c r="A17" s="31"/>
      <c r="B17" s="31"/>
      <c r="C17" s="31"/>
      <c r="D17" s="32"/>
      <c r="E17" s="32"/>
    </row>
    <row r="18" spans="1:7">
      <c r="A18" s="31"/>
      <c r="B18" s="31"/>
      <c r="C18" s="31"/>
      <c r="D18" s="32"/>
      <c r="E18" s="32"/>
    </row>
    <row r="19" spans="1:7" ht="20.25">
      <c r="A19" s="28" t="s">
        <v>538</v>
      </c>
      <c r="B19" s="31"/>
      <c r="C19" s="31"/>
      <c r="D19" s="32"/>
      <c r="E19" s="32"/>
    </row>
    <row r="20" spans="1:7">
      <c r="A20" s="33"/>
      <c r="B20" s="33"/>
      <c r="C20" s="33"/>
      <c r="D20" s="34"/>
      <c r="E20" s="34"/>
    </row>
    <row r="21" spans="1:7">
      <c r="A21" s="23" t="s">
        <v>8</v>
      </c>
      <c r="B21" s="23" t="s">
        <v>238</v>
      </c>
      <c r="C21" s="23" t="s">
        <v>240</v>
      </c>
      <c r="D21" s="24" t="s">
        <v>243</v>
      </c>
      <c r="E21" s="24" t="s">
        <v>245</v>
      </c>
      <c r="G21" s="27" t="s">
        <v>550</v>
      </c>
    </row>
    <row r="22" spans="1:7">
      <c r="A22" s="5">
        <v>1</v>
      </c>
      <c r="B22" s="5" t="s">
        <v>314</v>
      </c>
      <c r="C22" s="5" t="s">
        <v>325</v>
      </c>
      <c r="D22" s="12">
        <v>0.84</v>
      </c>
      <c r="E22" s="12">
        <f t="shared" ref="E22:E53" si="0">D22*A22</f>
        <v>0.84</v>
      </c>
      <c r="G22" s="18" t="s">
        <v>545</v>
      </c>
    </row>
    <row r="23" spans="1:7">
      <c r="A23" s="5">
        <v>9</v>
      </c>
      <c r="B23" s="5" t="s">
        <v>396</v>
      </c>
      <c r="C23" s="5" t="s">
        <v>395</v>
      </c>
      <c r="D23" s="12">
        <v>3.2</v>
      </c>
      <c r="E23" s="12">
        <f t="shared" si="0"/>
        <v>28.8</v>
      </c>
      <c r="G23" s="18" t="s">
        <v>545</v>
      </c>
    </row>
    <row r="24" spans="1:7">
      <c r="A24" s="5">
        <v>8</v>
      </c>
      <c r="B24" s="5" t="s">
        <v>494</v>
      </c>
      <c r="C24" s="5" t="s">
        <v>495</v>
      </c>
      <c r="D24" s="12">
        <v>0.22</v>
      </c>
      <c r="E24" s="12">
        <f t="shared" si="0"/>
        <v>1.76</v>
      </c>
      <c r="G24" s="18" t="s">
        <v>545</v>
      </c>
    </row>
    <row r="25" spans="1:7">
      <c r="A25" s="5">
        <v>1</v>
      </c>
      <c r="B25" s="5" t="s">
        <v>385</v>
      </c>
      <c r="C25" s="5" t="s">
        <v>384</v>
      </c>
      <c r="D25" s="12">
        <v>0.21</v>
      </c>
      <c r="E25" s="12">
        <f t="shared" si="0"/>
        <v>0.21</v>
      </c>
      <c r="G25" s="18" t="s">
        <v>545</v>
      </c>
    </row>
    <row r="26" spans="1:7">
      <c r="A26" s="5">
        <v>1</v>
      </c>
      <c r="B26" s="5" t="s">
        <v>391</v>
      </c>
      <c r="C26" s="5" t="s">
        <v>390</v>
      </c>
      <c r="D26" s="12">
        <v>1.2</v>
      </c>
      <c r="E26" s="12">
        <f t="shared" si="0"/>
        <v>1.2</v>
      </c>
      <c r="G26" s="18" t="s">
        <v>545</v>
      </c>
    </row>
    <row r="27" spans="1:7">
      <c r="A27" s="5">
        <v>8</v>
      </c>
      <c r="B27" s="5" t="s">
        <v>483</v>
      </c>
      <c r="C27" s="5" t="s">
        <v>485</v>
      </c>
      <c r="D27" s="12">
        <v>3.65</v>
      </c>
      <c r="E27" s="12">
        <f t="shared" si="0"/>
        <v>29.2</v>
      </c>
      <c r="G27" s="18" t="s">
        <v>545</v>
      </c>
    </row>
    <row r="28" spans="1:7">
      <c r="A28" s="5">
        <v>1</v>
      </c>
      <c r="B28" s="5" t="s">
        <v>409</v>
      </c>
      <c r="C28" s="5" t="s">
        <v>408</v>
      </c>
      <c r="D28" s="12">
        <v>7.25</v>
      </c>
      <c r="E28" s="12">
        <f t="shared" si="0"/>
        <v>7.25</v>
      </c>
      <c r="G28" s="18" t="s">
        <v>545</v>
      </c>
    </row>
    <row r="29" spans="1:7">
      <c r="A29" s="5">
        <v>8</v>
      </c>
      <c r="B29" s="5" t="s">
        <v>514</v>
      </c>
      <c r="C29" s="5" t="s">
        <v>52</v>
      </c>
      <c r="D29" s="12">
        <v>0.19</v>
      </c>
      <c r="E29" s="12">
        <f t="shared" si="0"/>
        <v>1.52</v>
      </c>
      <c r="G29" s="18" t="s">
        <v>545</v>
      </c>
    </row>
    <row r="30" spans="1:7">
      <c r="A30" s="5">
        <v>10</v>
      </c>
      <c r="B30" s="5" t="s">
        <v>345</v>
      </c>
      <c r="C30" s="5" t="s">
        <v>346</v>
      </c>
      <c r="D30" s="12">
        <v>0.02</v>
      </c>
      <c r="E30" s="12">
        <f t="shared" si="0"/>
        <v>0.2</v>
      </c>
      <c r="G30" s="18" t="s">
        <v>545</v>
      </c>
    </row>
    <row r="31" spans="1:7">
      <c r="A31" s="5">
        <v>2</v>
      </c>
      <c r="B31" s="5" t="s">
        <v>274</v>
      </c>
      <c r="C31" s="5" t="s">
        <v>275</v>
      </c>
      <c r="D31" s="12">
        <v>0.26</v>
      </c>
      <c r="E31" s="12">
        <f t="shared" si="0"/>
        <v>0.52</v>
      </c>
      <c r="G31" s="18" t="s">
        <v>545</v>
      </c>
    </row>
    <row r="32" spans="1:7">
      <c r="A32" s="5">
        <v>8</v>
      </c>
      <c r="B32" s="5" t="s">
        <v>461</v>
      </c>
      <c r="C32" s="5" t="s">
        <v>460</v>
      </c>
      <c r="D32" s="12">
        <v>0.02</v>
      </c>
      <c r="E32" s="12">
        <f t="shared" si="0"/>
        <v>0.16</v>
      </c>
      <c r="G32" s="18" t="s">
        <v>545</v>
      </c>
    </row>
    <row r="33" spans="1:7">
      <c r="A33" s="5">
        <v>8</v>
      </c>
      <c r="B33" s="5" t="s">
        <v>457</v>
      </c>
      <c r="C33" s="5" t="s">
        <v>458</v>
      </c>
      <c r="D33" s="12">
        <v>0.04</v>
      </c>
      <c r="E33" s="12">
        <f t="shared" si="0"/>
        <v>0.32</v>
      </c>
      <c r="G33" s="18" t="s">
        <v>545</v>
      </c>
    </row>
    <row r="34" spans="1:7">
      <c r="A34" s="5">
        <v>8</v>
      </c>
      <c r="B34" s="5" t="s">
        <v>526</v>
      </c>
      <c r="C34" s="5" t="s">
        <v>29</v>
      </c>
      <c r="D34" s="12">
        <v>12.75</v>
      </c>
      <c r="E34" s="12">
        <f t="shared" si="0"/>
        <v>102</v>
      </c>
      <c r="G34" s="18" t="s">
        <v>545</v>
      </c>
    </row>
    <row r="35" spans="1:7">
      <c r="A35" s="5">
        <v>1</v>
      </c>
      <c r="B35" s="5" t="s">
        <v>398</v>
      </c>
      <c r="C35" s="5" t="s">
        <v>397</v>
      </c>
      <c r="D35" s="12">
        <v>12.6</v>
      </c>
      <c r="E35" s="12">
        <f t="shared" si="0"/>
        <v>12.6</v>
      </c>
      <c r="G35" s="18" t="s">
        <v>545</v>
      </c>
    </row>
    <row r="36" spans="1:7">
      <c r="A36" s="5">
        <v>16</v>
      </c>
      <c r="B36" s="5" t="s">
        <v>468</v>
      </c>
      <c r="C36" s="5" t="s">
        <v>469</v>
      </c>
      <c r="D36" s="12">
        <v>0.08</v>
      </c>
      <c r="E36" s="12">
        <f t="shared" si="0"/>
        <v>1.28</v>
      </c>
      <c r="G36" s="18" t="s">
        <v>545</v>
      </c>
    </row>
    <row r="37" spans="1:7">
      <c r="A37" s="5">
        <v>12</v>
      </c>
      <c r="B37" s="5" t="s">
        <v>286</v>
      </c>
      <c r="C37" s="5" t="s">
        <v>284</v>
      </c>
      <c r="D37" s="12">
        <v>7.0000000000000007E-2</v>
      </c>
      <c r="E37" s="12">
        <f t="shared" si="0"/>
        <v>0.84000000000000008</v>
      </c>
      <c r="G37" s="18" t="s">
        <v>545</v>
      </c>
    </row>
    <row r="38" spans="1:7">
      <c r="A38" s="5">
        <v>16</v>
      </c>
      <c r="B38" s="5" t="s">
        <v>467</v>
      </c>
      <c r="C38" s="5" t="s">
        <v>470</v>
      </c>
      <c r="D38" s="12">
        <v>0.08</v>
      </c>
      <c r="E38" s="12">
        <f t="shared" si="0"/>
        <v>1.28</v>
      </c>
      <c r="G38" s="18" t="s">
        <v>545</v>
      </c>
    </row>
    <row r="39" spans="1:7">
      <c r="A39" s="5">
        <v>1</v>
      </c>
      <c r="B39" s="5" t="s">
        <v>399</v>
      </c>
      <c r="C39" s="5" t="s">
        <v>400</v>
      </c>
      <c r="D39" s="12">
        <v>10.35</v>
      </c>
      <c r="E39" s="12">
        <f t="shared" si="0"/>
        <v>10.35</v>
      </c>
      <c r="G39" s="18" t="s">
        <v>545</v>
      </c>
    </row>
    <row r="40" spans="1:7">
      <c r="A40" s="5">
        <v>3</v>
      </c>
      <c r="B40" s="5" t="s">
        <v>406</v>
      </c>
      <c r="C40" s="5" t="s">
        <v>405</v>
      </c>
      <c r="D40" s="12">
        <v>2.75</v>
      </c>
      <c r="E40" s="12">
        <f t="shared" si="0"/>
        <v>8.25</v>
      </c>
      <c r="G40" s="18" t="s">
        <v>545</v>
      </c>
    </row>
    <row r="41" spans="1:7">
      <c r="A41" s="5">
        <v>8</v>
      </c>
      <c r="B41" s="5" t="s">
        <v>512</v>
      </c>
      <c r="C41" s="5" t="s">
        <v>511</v>
      </c>
      <c r="D41" s="12">
        <v>1.1499999999999999</v>
      </c>
      <c r="E41" s="12">
        <f t="shared" si="0"/>
        <v>9.1999999999999993</v>
      </c>
      <c r="G41" s="18" t="s">
        <v>545</v>
      </c>
    </row>
    <row r="42" spans="1:7">
      <c r="A42" s="5">
        <v>1</v>
      </c>
      <c r="B42" s="5" t="s">
        <v>341</v>
      </c>
      <c r="C42" s="5" t="s">
        <v>340</v>
      </c>
      <c r="D42" s="12">
        <v>0.28999999999999998</v>
      </c>
      <c r="E42" s="12">
        <f t="shared" si="0"/>
        <v>0.28999999999999998</v>
      </c>
      <c r="G42" s="18" t="s">
        <v>545</v>
      </c>
    </row>
    <row r="43" spans="1:7">
      <c r="A43" s="5">
        <v>9</v>
      </c>
      <c r="B43" s="5" t="s">
        <v>341</v>
      </c>
      <c r="C43" s="5" t="s">
        <v>340</v>
      </c>
      <c r="D43" s="12">
        <v>0.28999999999999998</v>
      </c>
      <c r="E43" s="12">
        <f t="shared" si="0"/>
        <v>2.61</v>
      </c>
      <c r="G43" s="18" t="s">
        <v>545</v>
      </c>
    </row>
    <row r="44" spans="1:7">
      <c r="A44" s="5">
        <v>8</v>
      </c>
      <c r="B44" s="5" t="s">
        <v>544</v>
      </c>
      <c r="C44" s="5" t="s">
        <v>473</v>
      </c>
      <c r="D44" s="12">
        <v>0.27</v>
      </c>
      <c r="E44" s="12">
        <f t="shared" si="0"/>
        <v>2.16</v>
      </c>
      <c r="G44" s="18" t="s">
        <v>545</v>
      </c>
    </row>
    <row r="45" spans="1:7">
      <c r="A45" s="5">
        <v>1</v>
      </c>
      <c r="B45" s="5" t="s">
        <v>378</v>
      </c>
      <c r="C45" s="5" t="s">
        <v>376</v>
      </c>
      <c r="D45" s="12">
        <v>0.21</v>
      </c>
      <c r="E45" s="12">
        <f t="shared" si="0"/>
        <v>0.21</v>
      </c>
      <c r="G45" s="18" t="s">
        <v>545</v>
      </c>
    </row>
    <row r="46" spans="1:7">
      <c r="A46" s="5">
        <v>2</v>
      </c>
      <c r="B46" s="5" t="s">
        <v>430</v>
      </c>
      <c r="C46" s="5" t="s">
        <v>429</v>
      </c>
      <c r="D46" s="12">
        <v>0.41</v>
      </c>
      <c r="E46" s="12">
        <f t="shared" si="0"/>
        <v>0.82</v>
      </c>
      <c r="G46" s="18" t="s">
        <v>545</v>
      </c>
    </row>
    <row r="47" spans="1:7">
      <c r="A47" s="5">
        <v>8</v>
      </c>
      <c r="B47" s="5" t="s">
        <v>517</v>
      </c>
      <c r="C47" s="5" t="s">
        <v>518</v>
      </c>
      <c r="D47" s="12">
        <v>2.4500000000000002</v>
      </c>
      <c r="E47" s="12">
        <f t="shared" si="0"/>
        <v>19.600000000000001</v>
      </c>
      <c r="G47" s="18" t="s">
        <v>545</v>
      </c>
    </row>
    <row r="48" spans="1:7">
      <c r="A48" s="5">
        <v>2</v>
      </c>
      <c r="B48" s="5" t="s">
        <v>287</v>
      </c>
      <c r="C48" s="5" t="s">
        <v>288</v>
      </c>
      <c r="D48" s="12">
        <v>1.55</v>
      </c>
      <c r="E48" s="12">
        <f t="shared" si="0"/>
        <v>3.1</v>
      </c>
      <c r="G48" s="18" t="s">
        <v>545</v>
      </c>
    </row>
    <row r="49" spans="1:7">
      <c r="A49" s="5">
        <v>1</v>
      </c>
      <c r="B49" s="5" t="s">
        <v>393</v>
      </c>
      <c r="C49" s="5" t="s">
        <v>212</v>
      </c>
      <c r="D49" s="12">
        <v>0.04</v>
      </c>
      <c r="E49" s="12">
        <f t="shared" si="0"/>
        <v>0.04</v>
      </c>
      <c r="G49" s="18" t="s">
        <v>545</v>
      </c>
    </row>
    <row r="50" spans="1:7">
      <c r="A50" s="5">
        <v>2</v>
      </c>
      <c r="B50" s="5" t="s">
        <v>302</v>
      </c>
      <c r="C50" s="5" t="s">
        <v>303</v>
      </c>
      <c r="D50" s="12">
        <v>0.27</v>
      </c>
      <c r="E50" s="12">
        <f t="shared" si="0"/>
        <v>0.54</v>
      </c>
      <c r="G50" s="18" t="s">
        <v>545</v>
      </c>
    </row>
    <row r="51" spans="1:7">
      <c r="A51" s="5">
        <v>8</v>
      </c>
      <c r="B51" s="5" t="s">
        <v>479</v>
      </c>
      <c r="C51" s="5" t="s">
        <v>481</v>
      </c>
      <c r="D51" s="12">
        <v>7.0000000000000007E-2</v>
      </c>
      <c r="E51" s="12">
        <f t="shared" si="0"/>
        <v>0.56000000000000005</v>
      </c>
      <c r="G51" s="18" t="s">
        <v>545</v>
      </c>
    </row>
    <row r="52" spans="1:7">
      <c r="A52" s="5">
        <v>8</v>
      </c>
      <c r="B52" s="5" t="s">
        <v>480</v>
      </c>
      <c r="C52" s="5" t="s">
        <v>482</v>
      </c>
      <c r="D52" s="12">
        <v>7.0000000000000007E-2</v>
      </c>
      <c r="E52" s="12">
        <f t="shared" si="0"/>
        <v>0.56000000000000005</v>
      </c>
      <c r="G52" s="18" t="s">
        <v>545</v>
      </c>
    </row>
    <row r="53" spans="1:7">
      <c r="A53" s="5">
        <v>9</v>
      </c>
      <c r="B53" s="5" t="s">
        <v>357</v>
      </c>
      <c r="C53" s="5" t="s">
        <v>358</v>
      </c>
      <c r="D53" s="12">
        <v>0.19</v>
      </c>
      <c r="E53" s="12">
        <f t="shared" si="0"/>
        <v>1.71</v>
      </c>
      <c r="G53" s="18" t="s">
        <v>548</v>
      </c>
    </row>
    <row r="54" spans="1:7">
      <c r="A54" s="5">
        <v>2</v>
      </c>
      <c r="B54" s="5" t="s">
        <v>268</v>
      </c>
      <c r="C54" s="5" t="s">
        <v>262</v>
      </c>
      <c r="D54" s="12">
        <v>0.13</v>
      </c>
      <c r="E54" s="12">
        <f t="shared" ref="E54:E85" si="1">D54*A54</f>
        <v>0.26</v>
      </c>
      <c r="G54" s="18" t="s">
        <v>546</v>
      </c>
    </row>
    <row r="55" spans="1:7">
      <c r="A55" s="5">
        <v>9</v>
      </c>
      <c r="B55" s="5" t="s">
        <v>433</v>
      </c>
      <c r="C55" s="5" t="s">
        <v>431</v>
      </c>
      <c r="D55" s="12">
        <v>0.04</v>
      </c>
      <c r="E55" s="12">
        <f t="shared" si="1"/>
        <v>0.36</v>
      </c>
      <c r="G55" s="18" t="s">
        <v>546</v>
      </c>
    </row>
    <row r="56" spans="1:7">
      <c r="A56" s="5">
        <v>2</v>
      </c>
      <c r="B56" s="5" t="s">
        <v>269</v>
      </c>
      <c r="C56" s="5" t="s">
        <v>263</v>
      </c>
      <c r="D56" s="12">
        <v>0.04</v>
      </c>
      <c r="E56" s="12">
        <f t="shared" si="1"/>
        <v>0.08</v>
      </c>
      <c r="G56" s="18" t="s">
        <v>546</v>
      </c>
    </row>
    <row r="57" spans="1:7">
      <c r="A57" s="5">
        <v>2</v>
      </c>
      <c r="B57" s="5" t="s">
        <v>267</v>
      </c>
      <c r="C57" s="5" t="s">
        <v>266</v>
      </c>
      <c r="D57" s="12">
        <v>0.25</v>
      </c>
      <c r="E57" s="12">
        <f t="shared" si="1"/>
        <v>0.5</v>
      </c>
      <c r="G57" s="18" t="s">
        <v>546</v>
      </c>
    </row>
    <row r="58" spans="1:7">
      <c r="A58" s="5">
        <v>8</v>
      </c>
      <c r="B58" s="5" t="s">
        <v>489</v>
      </c>
      <c r="C58" s="5" t="s">
        <v>490</v>
      </c>
      <c r="D58" s="12">
        <v>0.04</v>
      </c>
      <c r="E58" s="12">
        <f t="shared" si="1"/>
        <v>0.32</v>
      </c>
      <c r="G58" s="18" t="s">
        <v>546</v>
      </c>
    </row>
    <row r="59" spans="1:7">
      <c r="A59" s="5">
        <v>68</v>
      </c>
      <c r="B59" s="5" t="s">
        <v>380</v>
      </c>
      <c r="C59" s="5" t="s">
        <v>379</v>
      </c>
      <c r="D59" s="12">
        <v>0.06</v>
      </c>
      <c r="E59" s="12">
        <f t="shared" si="1"/>
        <v>4.08</v>
      </c>
      <c r="G59" s="18" t="s">
        <v>546</v>
      </c>
    </row>
    <row r="60" spans="1:7">
      <c r="A60" s="5">
        <v>16</v>
      </c>
      <c r="B60" s="5" t="s">
        <v>476</v>
      </c>
      <c r="C60" s="5" t="s">
        <v>477</v>
      </c>
      <c r="D60" s="12">
        <v>0.06</v>
      </c>
      <c r="E60" s="12">
        <f t="shared" si="1"/>
        <v>0.96</v>
      </c>
      <c r="G60" s="18" t="s">
        <v>546</v>
      </c>
    </row>
    <row r="61" spans="1:7">
      <c r="A61" s="5">
        <v>18</v>
      </c>
      <c r="B61" s="5" t="s">
        <v>368</v>
      </c>
      <c r="C61" s="5" t="s">
        <v>367</v>
      </c>
      <c r="D61" s="12">
        <v>0.06</v>
      </c>
      <c r="E61" s="12">
        <f t="shared" si="1"/>
        <v>1.08</v>
      </c>
      <c r="G61" s="18" t="s">
        <v>546</v>
      </c>
    </row>
    <row r="62" spans="1:7">
      <c r="A62" s="5">
        <v>9</v>
      </c>
      <c r="B62" s="5" t="s">
        <v>375</v>
      </c>
      <c r="C62" s="5" t="s">
        <v>374</v>
      </c>
      <c r="D62" s="12">
        <v>0.09</v>
      </c>
      <c r="E62" s="12">
        <f t="shared" si="1"/>
        <v>0.80999999999999994</v>
      </c>
      <c r="G62" s="18" t="s">
        <v>546</v>
      </c>
    </row>
    <row r="63" spans="1:7">
      <c r="A63" s="5">
        <v>1</v>
      </c>
      <c r="B63" s="5" t="s">
        <v>539</v>
      </c>
      <c r="C63" s="5" t="s">
        <v>323</v>
      </c>
      <c r="D63" s="12">
        <v>0.27</v>
      </c>
      <c r="E63" s="12">
        <f t="shared" si="1"/>
        <v>0.27</v>
      </c>
      <c r="G63" s="18" t="s">
        <v>549</v>
      </c>
    </row>
    <row r="64" spans="1:7">
      <c r="A64" s="5">
        <v>44</v>
      </c>
      <c r="B64" s="5" t="s">
        <v>293</v>
      </c>
      <c r="C64" s="5" t="s">
        <v>294</v>
      </c>
      <c r="D64" s="12">
        <v>0.17</v>
      </c>
      <c r="E64" s="12">
        <f t="shared" si="1"/>
        <v>7.48</v>
      </c>
      <c r="G64" s="18" t="s">
        <v>549</v>
      </c>
    </row>
    <row r="65" spans="1:7">
      <c r="A65" s="5">
        <v>23</v>
      </c>
      <c r="B65" s="5" t="s">
        <v>270</v>
      </c>
      <c r="C65" s="5" t="s">
        <v>387</v>
      </c>
      <c r="D65" s="12">
        <v>0.5</v>
      </c>
      <c r="E65" s="12">
        <f t="shared" si="1"/>
        <v>11.5</v>
      </c>
      <c r="G65" s="18" t="s">
        <v>549</v>
      </c>
    </row>
    <row r="66" spans="1:7">
      <c r="A66" s="5">
        <v>20</v>
      </c>
      <c r="B66" s="5" t="s">
        <v>272</v>
      </c>
      <c r="C66" s="5" t="s">
        <v>273</v>
      </c>
      <c r="D66" s="12">
        <v>0.75</v>
      </c>
      <c r="E66" s="12">
        <f t="shared" si="1"/>
        <v>15</v>
      </c>
      <c r="G66" s="18" t="s">
        <v>549</v>
      </c>
    </row>
    <row r="67" spans="1:7">
      <c r="A67" s="5">
        <v>10</v>
      </c>
      <c r="B67" s="5" t="s">
        <v>388</v>
      </c>
      <c r="C67" s="5" t="s">
        <v>389</v>
      </c>
      <c r="D67" s="12">
        <v>0.99</v>
      </c>
      <c r="E67" s="12">
        <f t="shared" si="1"/>
        <v>9.9</v>
      </c>
      <c r="G67" s="18" t="s">
        <v>549</v>
      </c>
    </row>
    <row r="68" spans="1:7">
      <c r="A68" s="5">
        <v>2</v>
      </c>
      <c r="B68" s="5" t="s">
        <v>543</v>
      </c>
      <c r="C68" s="5" t="s">
        <v>279</v>
      </c>
      <c r="D68" s="12">
        <v>1.2</v>
      </c>
      <c r="E68" s="12">
        <f t="shared" si="1"/>
        <v>2.4</v>
      </c>
      <c r="G68" s="18" t="s">
        <v>549</v>
      </c>
    </row>
    <row r="69" spans="1:7">
      <c r="A69" s="5">
        <v>1</v>
      </c>
      <c r="B69" s="5" t="s">
        <v>540</v>
      </c>
      <c r="C69" s="5" t="s">
        <v>330</v>
      </c>
      <c r="D69" s="12">
        <v>0.96</v>
      </c>
      <c r="E69" s="12">
        <f t="shared" si="1"/>
        <v>0.96</v>
      </c>
      <c r="G69" s="18" t="s">
        <v>549</v>
      </c>
    </row>
    <row r="70" spans="1:7">
      <c r="A70" s="5">
        <v>8</v>
      </c>
      <c r="B70" s="5" t="s">
        <v>515</v>
      </c>
      <c r="C70" s="5" t="s">
        <v>516</v>
      </c>
      <c r="D70" s="12">
        <v>0.25</v>
      </c>
      <c r="E70" s="12">
        <f t="shared" si="1"/>
        <v>2</v>
      </c>
      <c r="G70" s="18" t="s">
        <v>549</v>
      </c>
    </row>
    <row r="71" spans="1:7">
      <c r="A71" s="5">
        <v>3</v>
      </c>
      <c r="B71" s="5" t="s">
        <v>434</v>
      </c>
      <c r="C71" s="5" t="s">
        <v>436</v>
      </c>
      <c r="D71" s="12">
        <v>0.53</v>
      </c>
      <c r="E71" s="12">
        <f t="shared" si="1"/>
        <v>1.59</v>
      </c>
      <c r="G71" s="18" t="s">
        <v>549</v>
      </c>
    </row>
    <row r="72" spans="1:7">
      <c r="A72" s="5">
        <v>1</v>
      </c>
      <c r="B72" s="5" t="s">
        <v>421</v>
      </c>
      <c r="C72" s="5" t="s">
        <v>417</v>
      </c>
      <c r="D72" s="12">
        <v>1.9</v>
      </c>
      <c r="E72" s="12">
        <f t="shared" si="1"/>
        <v>1.9</v>
      </c>
      <c r="G72" s="18" t="s">
        <v>549</v>
      </c>
    </row>
    <row r="73" spans="1:7">
      <c r="A73" s="5">
        <v>1</v>
      </c>
      <c r="B73" s="5" t="s">
        <v>419</v>
      </c>
      <c r="C73" s="5" t="s">
        <v>415</v>
      </c>
      <c r="D73" s="12">
        <v>1.9</v>
      </c>
      <c r="E73" s="12">
        <f t="shared" si="1"/>
        <v>1.9</v>
      </c>
      <c r="G73" s="18" t="s">
        <v>549</v>
      </c>
    </row>
    <row r="74" spans="1:7">
      <c r="A74" s="5">
        <v>1</v>
      </c>
      <c r="B74" s="5" t="s">
        <v>420</v>
      </c>
      <c r="C74" s="5" t="s">
        <v>416</v>
      </c>
      <c r="D74" s="12">
        <v>1.9</v>
      </c>
      <c r="E74" s="12">
        <f t="shared" si="1"/>
        <v>1.9</v>
      </c>
      <c r="G74" s="18" t="s">
        <v>549</v>
      </c>
    </row>
    <row r="75" spans="1:7">
      <c r="A75" s="5">
        <v>1</v>
      </c>
      <c r="B75" s="5" t="s">
        <v>418</v>
      </c>
      <c r="C75" s="5" t="s">
        <v>414</v>
      </c>
      <c r="D75" s="12">
        <v>1.9</v>
      </c>
      <c r="E75" s="12">
        <f t="shared" si="1"/>
        <v>1.9</v>
      </c>
      <c r="G75" s="18" t="s">
        <v>549</v>
      </c>
    </row>
    <row r="76" spans="1:7">
      <c r="A76" s="5">
        <v>9</v>
      </c>
      <c r="B76" s="5" t="s">
        <v>427</v>
      </c>
      <c r="C76" s="5" t="s">
        <v>426</v>
      </c>
      <c r="D76" s="12">
        <v>0.85</v>
      </c>
      <c r="E76" s="12">
        <f t="shared" si="1"/>
        <v>7.6499999999999995</v>
      </c>
      <c r="G76" s="18" t="s">
        <v>549</v>
      </c>
    </row>
    <row r="77" spans="1:7">
      <c r="A77" s="5">
        <v>1</v>
      </c>
      <c r="B77" s="5" t="s">
        <v>246</v>
      </c>
      <c r="C77" s="5" t="s">
        <v>250</v>
      </c>
      <c r="D77" s="12">
        <v>0.28999999999999998</v>
      </c>
      <c r="E77" s="12">
        <f t="shared" si="1"/>
        <v>0.28999999999999998</v>
      </c>
      <c r="G77" s="18" t="s">
        <v>549</v>
      </c>
    </row>
    <row r="78" spans="1:7">
      <c r="A78" s="5">
        <v>10</v>
      </c>
      <c r="B78" s="5" t="s">
        <v>247</v>
      </c>
      <c r="C78" s="5" t="s">
        <v>249</v>
      </c>
      <c r="D78" s="12">
        <v>0.28999999999999998</v>
      </c>
      <c r="E78" s="12">
        <f t="shared" si="1"/>
        <v>2.9</v>
      </c>
      <c r="G78" s="18" t="s">
        <v>549</v>
      </c>
    </row>
    <row r="79" spans="1:7">
      <c r="A79" s="5">
        <v>1</v>
      </c>
      <c r="B79" s="5" t="s">
        <v>440</v>
      </c>
      <c r="C79" s="5" t="s">
        <v>441</v>
      </c>
      <c r="D79" s="12">
        <v>4.3499999999999996</v>
      </c>
      <c r="E79" s="12">
        <f t="shared" si="1"/>
        <v>4.3499999999999996</v>
      </c>
      <c r="G79" s="18" t="s">
        <v>549</v>
      </c>
    </row>
    <row r="80" spans="1:7">
      <c r="A80" s="5">
        <v>1</v>
      </c>
      <c r="B80" s="5" t="s">
        <v>437</v>
      </c>
      <c r="C80" s="5" t="s">
        <v>439</v>
      </c>
      <c r="D80" s="12">
        <v>7.65</v>
      </c>
      <c r="E80" s="12">
        <f t="shared" si="1"/>
        <v>7.65</v>
      </c>
      <c r="G80" s="18" t="s">
        <v>549</v>
      </c>
    </row>
    <row r="81" spans="1:7">
      <c r="A81" s="5">
        <v>1</v>
      </c>
      <c r="B81" s="5" t="s">
        <v>456</v>
      </c>
      <c r="C81" s="5" t="s">
        <v>454</v>
      </c>
      <c r="D81" s="12">
        <v>2.15</v>
      </c>
      <c r="E81" s="12">
        <f t="shared" si="1"/>
        <v>2.15</v>
      </c>
      <c r="G81" s="18" t="s">
        <v>549</v>
      </c>
    </row>
    <row r="82" spans="1:7">
      <c r="A82" s="5">
        <v>2</v>
      </c>
      <c r="B82" s="5" t="s">
        <v>296</v>
      </c>
      <c r="C82" s="5" t="s">
        <v>297</v>
      </c>
      <c r="D82" s="12">
        <v>0.05</v>
      </c>
      <c r="E82" s="12">
        <f t="shared" si="1"/>
        <v>0.1</v>
      </c>
      <c r="G82" s="18" t="s">
        <v>549</v>
      </c>
    </row>
    <row r="83" spans="1:7">
      <c r="A83" s="5">
        <v>17</v>
      </c>
      <c r="B83" s="5" t="s">
        <v>445</v>
      </c>
      <c r="C83" s="5" t="s">
        <v>446</v>
      </c>
      <c r="D83" s="12">
        <v>0.26</v>
      </c>
      <c r="E83" s="12">
        <f t="shared" si="1"/>
        <v>4.42</v>
      </c>
      <c r="G83" s="18" t="s">
        <v>549</v>
      </c>
    </row>
    <row r="84" spans="1:7">
      <c r="A84" s="5">
        <v>3</v>
      </c>
      <c r="B84" s="5" t="s">
        <v>450</v>
      </c>
      <c r="C84" s="5" t="s">
        <v>447</v>
      </c>
      <c r="D84" s="12">
        <v>0.28999999999999998</v>
      </c>
      <c r="E84" s="12">
        <f t="shared" si="1"/>
        <v>0.86999999999999988</v>
      </c>
      <c r="G84" s="18" t="s">
        <v>549</v>
      </c>
    </row>
    <row r="85" spans="1:7">
      <c r="A85" s="5">
        <v>10</v>
      </c>
      <c r="B85" s="5" t="s">
        <v>449</v>
      </c>
      <c r="C85" s="5" t="s">
        <v>448</v>
      </c>
      <c r="D85" s="12">
        <v>0.25</v>
      </c>
      <c r="E85" s="12">
        <f t="shared" si="1"/>
        <v>2.5</v>
      </c>
      <c r="G85" s="18" t="s">
        <v>549</v>
      </c>
    </row>
    <row r="86" spans="1:7">
      <c r="A86" s="5">
        <v>8</v>
      </c>
      <c r="B86" s="5" t="s">
        <v>530</v>
      </c>
      <c r="C86" s="5" t="s">
        <v>531</v>
      </c>
      <c r="D86" s="12">
        <v>0.42</v>
      </c>
      <c r="E86" s="12">
        <f t="shared" ref="E86:E117" si="2">D86*A86</f>
        <v>3.36</v>
      </c>
      <c r="G86" s="18" t="s">
        <v>549</v>
      </c>
    </row>
    <row r="87" spans="1:7">
      <c r="A87" s="5">
        <v>8</v>
      </c>
      <c r="B87" s="5" t="s">
        <v>527</v>
      </c>
      <c r="C87" s="5" t="s">
        <v>528</v>
      </c>
      <c r="D87" s="12">
        <v>0.14000000000000001</v>
      </c>
      <c r="E87" s="12">
        <f t="shared" si="2"/>
        <v>1.1200000000000001</v>
      </c>
      <c r="G87" s="18" t="s">
        <v>549</v>
      </c>
    </row>
    <row r="88" spans="1:7">
      <c r="A88" s="5">
        <v>20</v>
      </c>
      <c r="B88" s="5" t="s">
        <v>442</v>
      </c>
      <c r="C88" s="5" t="s">
        <v>443</v>
      </c>
      <c r="D88" s="12">
        <v>0.16</v>
      </c>
      <c r="E88" s="12">
        <f t="shared" si="2"/>
        <v>3.2</v>
      </c>
      <c r="G88" s="18" t="s">
        <v>549</v>
      </c>
    </row>
    <row r="89" spans="1:7">
      <c r="A89" s="5">
        <v>1</v>
      </c>
      <c r="B89" s="5" t="s">
        <v>343</v>
      </c>
      <c r="C89" s="5" t="s">
        <v>344</v>
      </c>
      <c r="D89" s="12">
        <v>0.56000000000000005</v>
      </c>
      <c r="E89" s="12">
        <f t="shared" si="2"/>
        <v>0.56000000000000005</v>
      </c>
      <c r="G89" s="18" t="s">
        <v>549</v>
      </c>
    </row>
    <row r="90" spans="1:7">
      <c r="A90" s="5">
        <v>2</v>
      </c>
      <c r="B90" s="5" t="s">
        <v>298</v>
      </c>
      <c r="C90" s="5" t="s">
        <v>299</v>
      </c>
      <c r="D90" s="12">
        <v>0.05</v>
      </c>
      <c r="E90" s="12">
        <f t="shared" si="2"/>
        <v>0.1</v>
      </c>
      <c r="G90" s="18" t="s">
        <v>549</v>
      </c>
    </row>
    <row r="91" spans="1:7">
      <c r="A91" s="5">
        <v>9</v>
      </c>
      <c r="B91" s="5" t="s">
        <v>412</v>
      </c>
      <c r="C91" s="5" t="s">
        <v>411</v>
      </c>
      <c r="D91" s="12">
        <v>0.1</v>
      </c>
      <c r="E91" s="12">
        <f t="shared" si="2"/>
        <v>0.9</v>
      </c>
      <c r="G91" s="18" t="s">
        <v>549</v>
      </c>
    </row>
    <row r="92" spans="1:7">
      <c r="A92" s="5">
        <v>8</v>
      </c>
      <c r="B92" s="5" t="s">
        <v>532</v>
      </c>
      <c r="C92" s="5" t="s">
        <v>533</v>
      </c>
      <c r="D92" s="12">
        <v>0.04</v>
      </c>
      <c r="E92" s="12">
        <f t="shared" si="2"/>
        <v>0.32</v>
      </c>
      <c r="G92" s="18" t="s">
        <v>549</v>
      </c>
    </row>
    <row r="93" spans="1:7">
      <c r="A93" s="5">
        <v>4</v>
      </c>
      <c r="B93" s="5" t="s">
        <v>333</v>
      </c>
      <c r="C93" s="5" t="s">
        <v>332</v>
      </c>
      <c r="D93" s="12">
        <v>2.7</v>
      </c>
      <c r="E93" s="12">
        <f t="shared" si="2"/>
        <v>10.8</v>
      </c>
      <c r="G93" s="18" t="s">
        <v>549</v>
      </c>
    </row>
    <row r="94" spans="1:7">
      <c r="A94" s="5">
        <v>8</v>
      </c>
      <c r="B94" s="5" t="s">
        <v>290</v>
      </c>
      <c r="C94" s="5" t="s">
        <v>291</v>
      </c>
      <c r="D94" s="12">
        <v>0.7</v>
      </c>
      <c r="E94" s="12">
        <f t="shared" si="2"/>
        <v>5.6</v>
      </c>
      <c r="G94" s="18" t="s">
        <v>549</v>
      </c>
    </row>
    <row r="95" spans="1:7">
      <c r="A95" s="5">
        <v>8</v>
      </c>
      <c r="B95" s="5" t="s">
        <v>524</v>
      </c>
      <c r="C95" s="5" t="s">
        <v>525</v>
      </c>
      <c r="D95" s="12">
        <v>0.22</v>
      </c>
      <c r="E95" s="12">
        <f t="shared" si="2"/>
        <v>1.76</v>
      </c>
      <c r="G95" s="18" t="s">
        <v>549</v>
      </c>
    </row>
    <row r="96" spans="1:7">
      <c r="A96" s="5">
        <v>5</v>
      </c>
      <c r="B96" s="5" t="s">
        <v>329</v>
      </c>
      <c r="C96" s="5" t="s">
        <v>328</v>
      </c>
      <c r="D96" s="12">
        <v>0.12</v>
      </c>
      <c r="E96" s="12">
        <f t="shared" si="2"/>
        <v>0.6</v>
      </c>
      <c r="G96" s="18" t="s">
        <v>549</v>
      </c>
    </row>
    <row r="97" spans="1:7">
      <c r="A97" s="5">
        <v>2</v>
      </c>
      <c r="B97" s="5" t="s">
        <v>327</v>
      </c>
      <c r="C97" s="5" t="s">
        <v>326</v>
      </c>
      <c r="D97" s="12">
        <v>0.24</v>
      </c>
      <c r="E97" s="12">
        <f t="shared" si="2"/>
        <v>0.48</v>
      </c>
      <c r="G97" s="18" t="s">
        <v>549</v>
      </c>
    </row>
    <row r="98" spans="1:7">
      <c r="A98" s="5">
        <v>2</v>
      </c>
      <c r="B98" s="5" t="s">
        <v>317</v>
      </c>
      <c r="C98" s="5" t="s">
        <v>318</v>
      </c>
      <c r="D98" s="12">
        <v>0.28999999999999998</v>
      </c>
      <c r="E98" s="12">
        <f t="shared" si="2"/>
        <v>0.57999999999999996</v>
      </c>
      <c r="G98" s="18" t="s">
        <v>549</v>
      </c>
    </row>
    <row r="99" spans="1:7">
      <c r="A99" s="5">
        <v>1</v>
      </c>
      <c r="B99" s="5" t="s">
        <v>364</v>
      </c>
      <c r="C99" s="5" t="s">
        <v>365</v>
      </c>
      <c r="D99" s="12">
        <v>0.18</v>
      </c>
      <c r="E99" s="12">
        <f t="shared" si="2"/>
        <v>0.18</v>
      </c>
      <c r="G99" s="18" t="s">
        <v>549</v>
      </c>
    </row>
    <row r="100" spans="1:7">
      <c r="A100" s="5">
        <v>1</v>
      </c>
      <c r="B100" s="5" t="s">
        <v>452</v>
      </c>
      <c r="C100" s="5" t="s">
        <v>455</v>
      </c>
      <c r="D100" s="12">
        <v>1.45</v>
      </c>
      <c r="E100" s="12">
        <f t="shared" si="2"/>
        <v>1.45</v>
      </c>
      <c r="G100" s="18" t="s">
        <v>549</v>
      </c>
    </row>
    <row r="101" spans="1:7">
      <c r="A101" s="5">
        <v>11</v>
      </c>
      <c r="B101" s="5" t="s">
        <v>277</v>
      </c>
      <c r="C101" s="5" t="s">
        <v>278</v>
      </c>
      <c r="D101" s="12">
        <v>0.21</v>
      </c>
      <c r="E101" s="12">
        <f t="shared" si="2"/>
        <v>2.31</v>
      </c>
      <c r="G101" s="18" t="s">
        <v>549</v>
      </c>
    </row>
    <row r="102" spans="1:7">
      <c r="A102" s="5">
        <v>1</v>
      </c>
      <c r="B102" s="5" t="s">
        <v>508</v>
      </c>
      <c r="C102" s="5" t="s">
        <v>509</v>
      </c>
      <c r="D102" s="12">
        <v>1.85</v>
      </c>
      <c r="E102" s="12">
        <f t="shared" si="2"/>
        <v>1.85</v>
      </c>
      <c r="G102" s="18" t="s">
        <v>549</v>
      </c>
    </row>
    <row r="103" spans="1:7">
      <c r="A103" s="5">
        <v>8</v>
      </c>
      <c r="B103" s="5" t="s">
        <v>522</v>
      </c>
      <c r="C103" s="5" t="s">
        <v>521</v>
      </c>
      <c r="D103" s="12">
        <v>2.5499999999999998</v>
      </c>
      <c r="E103" s="12">
        <f t="shared" si="2"/>
        <v>20.399999999999999</v>
      </c>
      <c r="G103" s="18" t="s">
        <v>549</v>
      </c>
    </row>
    <row r="104" spans="1:7">
      <c r="A104" s="5">
        <v>8</v>
      </c>
      <c r="B104" s="5" t="s">
        <v>487</v>
      </c>
      <c r="C104" s="5" t="s">
        <v>486</v>
      </c>
      <c r="D104" s="12">
        <v>0.18</v>
      </c>
      <c r="E104" s="12">
        <f t="shared" si="2"/>
        <v>1.44</v>
      </c>
      <c r="G104" s="18" t="s">
        <v>549</v>
      </c>
    </row>
    <row r="105" spans="1:7">
      <c r="A105" s="5">
        <v>1</v>
      </c>
      <c r="B105" s="5" t="s">
        <v>372</v>
      </c>
      <c r="C105" s="5" t="s">
        <v>373</v>
      </c>
      <c r="D105" s="12">
        <v>1.7</v>
      </c>
      <c r="E105" s="12">
        <f t="shared" si="2"/>
        <v>1.7</v>
      </c>
      <c r="G105" s="18" t="s">
        <v>549</v>
      </c>
    </row>
    <row r="106" spans="1:7">
      <c r="A106" s="5">
        <v>2</v>
      </c>
      <c r="B106" s="5" t="s">
        <v>337</v>
      </c>
      <c r="C106" s="5" t="s">
        <v>339</v>
      </c>
      <c r="D106" s="12">
        <v>3.5</v>
      </c>
      <c r="E106" s="12">
        <f t="shared" si="2"/>
        <v>7</v>
      </c>
      <c r="G106" s="18" t="s">
        <v>549</v>
      </c>
    </row>
    <row r="107" spans="1:7">
      <c r="A107" s="5">
        <v>1</v>
      </c>
      <c r="B107" s="5" t="s">
        <v>281</v>
      </c>
      <c r="C107" s="5" t="s">
        <v>282</v>
      </c>
      <c r="D107" s="12">
        <v>7.95</v>
      </c>
      <c r="E107" s="12">
        <f t="shared" si="2"/>
        <v>7.95</v>
      </c>
      <c r="G107" s="18" t="s">
        <v>549</v>
      </c>
    </row>
    <row r="108" spans="1:7">
      <c r="A108" s="5">
        <v>1</v>
      </c>
      <c r="B108" s="5" t="s">
        <v>542</v>
      </c>
      <c r="C108" s="5" t="s">
        <v>308</v>
      </c>
      <c r="D108" s="12">
        <v>1.65</v>
      </c>
      <c r="E108" s="12">
        <f t="shared" si="2"/>
        <v>1.65</v>
      </c>
      <c r="G108" s="18" t="s">
        <v>549</v>
      </c>
    </row>
    <row r="109" spans="1:7">
      <c r="A109" s="5">
        <v>1</v>
      </c>
      <c r="B109" s="5" t="s">
        <v>541</v>
      </c>
      <c r="C109" s="5" t="s">
        <v>307</v>
      </c>
      <c r="D109" s="12">
        <v>1.5</v>
      </c>
      <c r="E109" s="12">
        <f t="shared" si="2"/>
        <v>1.5</v>
      </c>
      <c r="G109" s="18" t="s">
        <v>549</v>
      </c>
    </row>
    <row r="110" spans="1:7">
      <c r="A110" s="5">
        <v>1</v>
      </c>
      <c r="B110" s="5" t="s">
        <v>361</v>
      </c>
      <c r="C110" s="5" t="s">
        <v>363</v>
      </c>
      <c r="D110" s="12">
        <v>0.32</v>
      </c>
      <c r="E110" s="12">
        <f t="shared" si="2"/>
        <v>0.32</v>
      </c>
      <c r="G110" s="18" t="s">
        <v>547</v>
      </c>
    </row>
    <row r="111" spans="1:7">
      <c r="A111" s="5">
        <v>8</v>
      </c>
      <c r="B111" s="5" t="s">
        <v>464</v>
      </c>
      <c r="C111" s="5" t="s">
        <v>466</v>
      </c>
      <c r="D111" s="12">
        <v>9.1999999999999998E-2</v>
      </c>
      <c r="E111" s="12">
        <f t="shared" si="2"/>
        <v>0.73599999999999999</v>
      </c>
      <c r="G111" s="18" t="s">
        <v>547</v>
      </c>
    </row>
    <row r="112" spans="1:7">
      <c r="A112" s="5">
        <v>24</v>
      </c>
      <c r="B112" s="5" t="s">
        <v>464</v>
      </c>
      <c r="C112" s="5" t="s">
        <v>465</v>
      </c>
      <c r="D112" s="12">
        <v>9.1999999999999998E-2</v>
      </c>
      <c r="E112" s="12">
        <f t="shared" si="2"/>
        <v>2.2080000000000002</v>
      </c>
      <c r="G112" s="18" t="s">
        <v>547</v>
      </c>
    </row>
    <row r="113" spans="1:7">
      <c r="A113" s="5">
        <v>32</v>
      </c>
      <c r="B113" s="5" t="s">
        <v>462</v>
      </c>
      <c r="C113" s="5" t="s">
        <v>463</v>
      </c>
      <c r="D113" s="12">
        <v>8.2000000000000003E-2</v>
      </c>
      <c r="E113" s="12">
        <f t="shared" si="2"/>
        <v>2.6240000000000001</v>
      </c>
      <c r="G113" s="18" t="s">
        <v>547</v>
      </c>
    </row>
    <row r="114" spans="1:7">
      <c r="A114" s="5">
        <v>1</v>
      </c>
      <c r="B114" s="5" t="s">
        <v>353</v>
      </c>
      <c r="C114" s="5" t="s">
        <v>354</v>
      </c>
      <c r="D114" s="12">
        <v>8.2000000000000003E-2</v>
      </c>
      <c r="E114" s="12">
        <f t="shared" si="2"/>
        <v>8.2000000000000003E-2</v>
      </c>
      <c r="G114" s="18" t="s">
        <v>547</v>
      </c>
    </row>
    <row r="115" spans="1:7">
      <c r="A115" s="5">
        <v>44</v>
      </c>
      <c r="B115" s="5" t="s">
        <v>258</v>
      </c>
      <c r="C115" s="5" t="s">
        <v>259</v>
      </c>
      <c r="D115" s="12">
        <v>8.2000000000000003E-2</v>
      </c>
      <c r="E115" s="12">
        <f t="shared" si="2"/>
        <v>3.6080000000000001</v>
      </c>
      <c r="G115" s="18" t="s">
        <v>547</v>
      </c>
    </row>
    <row r="116" spans="1:7">
      <c r="A116" s="5">
        <v>16</v>
      </c>
      <c r="B116" s="5" t="s">
        <v>499</v>
      </c>
      <c r="C116" s="5" t="s">
        <v>500</v>
      </c>
      <c r="D116" s="12">
        <v>8.2000000000000003E-2</v>
      </c>
      <c r="E116" s="12">
        <f t="shared" si="2"/>
        <v>1.3120000000000001</v>
      </c>
      <c r="G116" s="18" t="s">
        <v>547</v>
      </c>
    </row>
    <row r="117" spans="1:7">
      <c r="A117" s="5">
        <v>38</v>
      </c>
      <c r="B117" s="5" t="s">
        <v>319</v>
      </c>
      <c r="C117" s="5" t="s">
        <v>320</v>
      </c>
      <c r="D117" s="12">
        <v>8.2000000000000003E-2</v>
      </c>
      <c r="E117" s="12">
        <f t="shared" si="2"/>
        <v>3.1160000000000001</v>
      </c>
      <c r="G117" s="18" t="s">
        <v>547</v>
      </c>
    </row>
    <row r="118" spans="1:7">
      <c r="A118" s="5">
        <v>18</v>
      </c>
      <c r="B118" s="5" t="s">
        <v>382</v>
      </c>
      <c r="C118" s="5" t="s">
        <v>383</v>
      </c>
      <c r="D118" s="12">
        <v>8.2000000000000003E-2</v>
      </c>
      <c r="E118" s="12">
        <f t="shared" ref="E118:E125" si="3">D118*A118</f>
        <v>1.476</v>
      </c>
      <c r="G118" s="18" t="s">
        <v>547</v>
      </c>
    </row>
    <row r="119" spans="1:7">
      <c r="A119" s="5">
        <v>1</v>
      </c>
      <c r="B119" s="5" t="s">
        <v>321</v>
      </c>
      <c r="C119" s="5" t="s">
        <v>322</v>
      </c>
      <c r="D119" s="12">
        <v>8.2000000000000003E-2</v>
      </c>
      <c r="E119" s="12">
        <f t="shared" si="3"/>
        <v>8.2000000000000003E-2</v>
      </c>
      <c r="G119" s="18" t="s">
        <v>547</v>
      </c>
    </row>
    <row r="120" spans="1:7">
      <c r="A120" s="5">
        <v>1</v>
      </c>
      <c r="B120" s="5" t="s">
        <v>369</v>
      </c>
      <c r="C120" s="5" t="s">
        <v>370</v>
      </c>
      <c r="D120" s="12">
        <v>8.2000000000000003E-2</v>
      </c>
      <c r="E120" s="12">
        <f t="shared" si="3"/>
        <v>8.2000000000000003E-2</v>
      </c>
      <c r="G120" s="18" t="s">
        <v>547</v>
      </c>
    </row>
    <row r="121" spans="1:7">
      <c r="A121" s="5">
        <v>8</v>
      </c>
      <c r="B121" s="5" t="s">
        <v>503</v>
      </c>
      <c r="C121" s="5" t="s">
        <v>504</v>
      </c>
      <c r="D121" s="12">
        <v>8.2000000000000003E-2</v>
      </c>
      <c r="E121" s="12">
        <f t="shared" si="3"/>
        <v>0.65600000000000003</v>
      </c>
      <c r="G121" s="18" t="s">
        <v>547</v>
      </c>
    </row>
    <row r="122" spans="1:7">
      <c r="A122" s="5">
        <v>18</v>
      </c>
      <c r="B122" s="5" t="s">
        <v>355</v>
      </c>
      <c r="C122" s="5" t="s">
        <v>356</v>
      </c>
      <c r="D122" s="12">
        <v>8.2000000000000003E-2</v>
      </c>
      <c r="E122" s="12">
        <f t="shared" si="3"/>
        <v>1.476</v>
      </c>
      <c r="G122" s="18" t="s">
        <v>547</v>
      </c>
    </row>
    <row r="123" spans="1:7">
      <c r="A123" s="5">
        <v>8</v>
      </c>
      <c r="B123" s="5" t="s">
        <v>492</v>
      </c>
      <c r="C123" s="5" t="s">
        <v>493</v>
      </c>
      <c r="D123" s="12">
        <v>8.2000000000000003E-2</v>
      </c>
      <c r="E123" s="12">
        <f t="shared" si="3"/>
        <v>0.65600000000000003</v>
      </c>
      <c r="G123" s="18" t="s">
        <v>547</v>
      </c>
    </row>
    <row r="124" spans="1:7">
      <c r="A124" s="5">
        <v>1</v>
      </c>
      <c r="B124" s="5" t="s">
        <v>349</v>
      </c>
      <c r="C124" s="5" t="s">
        <v>348</v>
      </c>
      <c r="D124" s="12">
        <v>0.1</v>
      </c>
      <c r="E124" s="12">
        <f t="shared" si="3"/>
        <v>0.1</v>
      </c>
      <c r="G124" s="18" t="s">
        <v>547</v>
      </c>
    </row>
    <row r="125" spans="1:7">
      <c r="A125" s="5">
        <v>9</v>
      </c>
      <c r="B125" s="5" t="s">
        <v>352</v>
      </c>
      <c r="C125" s="5" t="s">
        <v>351</v>
      </c>
      <c r="D125" s="12">
        <v>0.1</v>
      </c>
      <c r="E125" s="12">
        <f t="shared" si="3"/>
        <v>0.9</v>
      </c>
      <c r="G125" s="18" t="s">
        <v>547</v>
      </c>
    </row>
    <row r="126" spans="1:7">
      <c r="A126" s="29"/>
      <c r="B126" s="29"/>
      <c r="C126" s="29"/>
      <c r="D126" s="30"/>
      <c r="E126" s="30"/>
    </row>
    <row r="127" spans="1:7">
      <c r="A127" s="31"/>
      <c r="B127" s="31"/>
      <c r="C127" s="31"/>
      <c r="D127" s="32"/>
      <c r="E127" s="32"/>
    </row>
    <row r="128" spans="1:7">
      <c r="A128" s="31"/>
      <c r="B128" s="31"/>
      <c r="C128" s="31"/>
      <c r="D128" s="32"/>
      <c r="E128" s="32"/>
    </row>
    <row r="129" spans="1:5" ht="20.25">
      <c r="A129" s="28" t="s">
        <v>255</v>
      </c>
      <c r="B129" s="31"/>
      <c r="C129" s="31"/>
      <c r="D129" s="32"/>
      <c r="E129" s="32"/>
    </row>
    <row r="130" spans="1:5">
      <c r="A130" s="33"/>
      <c r="B130" s="33"/>
      <c r="C130" s="33"/>
      <c r="D130" s="34"/>
      <c r="E130" s="34"/>
    </row>
    <row r="131" spans="1:5">
      <c r="A131" s="23" t="s">
        <v>8</v>
      </c>
      <c r="B131" s="23" t="s">
        <v>238</v>
      </c>
      <c r="C131" s="23" t="s">
        <v>240</v>
      </c>
      <c r="D131" s="24" t="s">
        <v>243</v>
      </c>
      <c r="E131" s="24" t="s">
        <v>245</v>
      </c>
    </row>
    <row r="132" spans="1:5">
      <c r="A132" s="5">
        <v>2</v>
      </c>
      <c r="B132" s="5" t="s">
        <v>254</v>
      </c>
      <c r="C132" s="5" t="s">
        <v>257</v>
      </c>
      <c r="D132" s="12">
        <v>0.78</v>
      </c>
      <c r="E132" s="12">
        <v>1.56</v>
      </c>
    </row>
    <row r="133" spans="1:5">
      <c r="A133" s="5">
        <v>8</v>
      </c>
      <c r="B133" s="5" t="s">
        <v>501</v>
      </c>
      <c r="C133" s="5" t="s">
        <v>502</v>
      </c>
      <c r="D133" s="12">
        <v>0.51800000000000002</v>
      </c>
      <c r="E133" s="12">
        <v>4.1440000000000001</v>
      </c>
    </row>
    <row r="134" spans="1:5">
      <c r="A134" s="5">
        <v>8</v>
      </c>
      <c r="B134" s="5" t="s">
        <v>519</v>
      </c>
      <c r="C134" s="5" t="s">
        <v>520</v>
      </c>
      <c r="D134" s="12">
        <v>1.05</v>
      </c>
      <c r="E134" s="12">
        <v>8.4</v>
      </c>
    </row>
  </sheetData>
  <sortState ref="A22:G125">
    <sortCondition ref="G22:G125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showGridLines="0" zoomScale="80" zoomScaleNormal="80" workbookViewId="0">
      <selection sqref="A1:D1"/>
    </sheetView>
  </sheetViews>
  <sheetFormatPr baseColWidth="10" defaultRowHeight="12.75"/>
  <cols>
    <col min="1" max="1" width="7.140625" customWidth="1"/>
    <col min="2" max="2" width="20" bestFit="1" customWidth="1"/>
    <col min="3" max="3" width="44" bestFit="1" customWidth="1"/>
    <col min="4" max="4" width="55.7109375" customWidth="1"/>
    <col min="5" max="5" width="17.28515625" customWidth="1"/>
    <col min="6" max="6" width="18.85546875" customWidth="1"/>
    <col min="7" max="7" width="35.5703125" bestFit="1" customWidth="1"/>
    <col min="10" max="10" width="12.7109375" bestFit="1" customWidth="1"/>
  </cols>
  <sheetData>
    <row r="1" spans="1:10" ht="38.25" customHeight="1">
      <c r="A1" s="38" t="s">
        <v>237</v>
      </c>
      <c r="B1" s="39"/>
      <c r="C1" s="39"/>
      <c r="D1" s="39"/>
    </row>
    <row r="3" spans="1:10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2</v>
      </c>
      <c r="B4" s="3" t="s">
        <v>127</v>
      </c>
      <c r="C4" s="3" t="s">
        <v>127</v>
      </c>
      <c r="D4" s="5" t="s">
        <v>345</v>
      </c>
      <c r="E4" s="5" t="s">
        <v>248</v>
      </c>
      <c r="F4" s="5" t="s">
        <v>346</v>
      </c>
      <c r="G4" s="3" t="s">
        <v>197</v>
      </c>
      <c r="H4" s="5" t="s">
        <v>347</v>
      </c>
      <c r="I4" s="12">
        <v>0.02</v>
      </c>
      <c r="J4" s="13">
        <f t="shared" ref="J4:J50" si="0">I4*A4</f>
        <v>0.04</v>
      </c>
    </row>
    <row r="5" spans="1:10">
      <c r="A5" s="3">
        <v>1</v>
      </c>
      <c r="B5" s="3" t="s">
        <v>125</v>
      </c>
      <c r="C5" s="3" t="s">
        <v>104</v>
      </c>
      <c r="D5" s="5" t="s">
        <v>349</v>
      </c>
      <c r="E5" s="5" t="s">
        <v>248</v>
      </c>
      <c r="F5" s="5" t="s">
        <v>348</v>
      </c>
      <c r="G5" s="3" t="s">
        <v>236</v>
      </c>
      <c r="H5" s="5" t="s">
        <v>350</v>
      </c>
      <c r="I5" s="12">
        <v>0.1</v>
      </c>
      <c r="J5" s="13">
        <f t="shared" si="0"/>
        <v>0.1</v>
      </c>
    </row>
    <row r="6" spans="1:10">
      <c r="A6" s="3">
        <v>1</v>
      </c>
      <c r="B6" s="3" t="s">
        <v>235</v>
      </c>
      <c r="C6" s="3" t="s">
        <v>225</v>
      </c>
      <c r="D6" s="5" t="s">
        <v>353</v>
      </c>
      <c r="E6" s="5" t="s">
        <v>248</v>
      </c>
      <c r="F6" s="5" t="s">
        <v>354</v>
      </c>
      <c r="G6" s="3" t="s">
        <v>234</v>
      </c>
      <c r="H6" s="5" t="s">
        <v>359</v>
      </c>
      <c r="I6" s="12">
        <v>8.2000000000000003E-2</v>
      </c>
      <c r="J6" s="13">
        <f t="shared" si="0"/>
        <v>8.2000000000000003E-2</v>
      </c>
    </row>
    <row r="7" spans="1:10">
      <c r="A7" s="3">
        <v>1</v>
      </c>
      <c r="B7" s="3" t="s">
        <v>123</v>
      </c>
      <c r="C7" s="3" t="s">
        <v>104</v>
      </c>
      <c r="D7" s="5" t="s">
        <v>352</v>
      </c>
      <c r="E7" s="5" t="s">
        <v>248</v>
      </c>
      <c r="F7" s="5" t="s">
        <v>351</v>
      </c>
      <c r="G7" s="3" t="s">
        <v>103</v>
      </c>
      <c r="H7" s="5" t="s">
        <v>350</v>
      </c>
      <c r="I7" s="12">
        <v>0.1</v>
      </c>
      <c r="J7" s="13">
        <f t="shared" si="0"/>
        <v>0.1</v>
      </c>
    </row>
    <row r="8" spans="1:10">
      <c r="A8" s="3">
        <v>2</v>
      </c>
      <c r="B8" s="3" t="s">
        <v>109</v>
      </c>
      <c r="C8" s="3" t="s">
        <v>60</v>
      </c>
      <c r="D8" s="5" t="s">
        <v>355</v>
      </c>
      <c r="E8" s="5" t="s">
        <v>248</v>
      </c>
      <c r="F8" s="5" t="s">
        <v>356</v>
      </c>
      <c r="G8" s="3" t="s">
        <v>233</v>
      </c>
      <c r="H8" s="5" t="s">
        <v>359</v>
      </c>
      <c r="I8" s="12">
        <v>8.2000000000000003E-2</v>
      </c>
      <c r="J8" s="13">
        <f t="shared" si="0"/>
        <v>0.16400000000000001</v>
      </c>
    </row>
    <row r="9" spans="1:10">
      <c r="A9" s="3">
        <v>1</v>
      </c>
      <c r="B9" s="3" t="s">
        <v>107</v>
      </c>
      <c r="C9" s="3" t="s">
        <v>106</v>
      </c>
      <c r="D9" s="5" t="s">
        <v>357</v>
      </c>
      <c r="E9" s="5" t="s">
        <v>248</v>
      </c>
      <c r="F9" s="5" t="s">
        <v>358</v>
      </c>
      <c r="G9" s="3" t="s">
        <v>105</v>
      </c>
      <c r="H9" s="5" t="s">
        <v>360</v>
      </c>
      <c r="I9" s="12">
        <v>0.19</v>
      </c>
      <c r="J9" s="13">
        <f t="shared" si="0"/>
        <v>0.19</v>
      </c>
    </row>
    <row r="10" spans="1:10">
      <c r="A10" s="3">
        <v>5</v>
      </c>
      <c r="B10" s="3" t="s">
        <v>102</v>
      </c>
      <c r="C10" s="3" t="s">
        <v>60</v>
      </c>
      <c r="D10" s="5" t="s">
        <v>319</v>
      </c>
      <c r="E10" s="5" t="s">
        <v>248</v>
      </c>
      <c r="F10" s="5" t="s">
        <v>320</v>
      </c>
      <c r="G10" s="3" t="s">
        <v>232</v>
      </c>
      <c r="H10" s="5" t="s">
        <v>359</v>
      </c>
      <c r="I10" s="12">
        <v>8.2000000000000003E-2</v>
      </c>
      <c r="J10" s="13">
        <f t="shared" si="0"/>
        <v>0.41000000000000003</v>
      </c>
    </row>
    <row r="11" spans="1:10">
      <c r="A11" s="3">
        <v>1</v>
      </c>
      <c r="B11" s="3" t="s">
        <v>102</v>
      </c>
      <c r="C11" s="3" t="s">
        <v>231</v>
      </c>
      <c r="D11" s="5" t="s">
        <v>361</v>
      </c>
      <c r="E11" s="5" t="s">
        <v>248</v>
      </c>
      <c r="F11" s="5" t="s">
        <v>363</v>
      </c>
      <c r="G11" s="3" t="s">
        <v>230</v>
      </c>
      <c r="H11" s="5" t="s">
        <v>362</v>
      </c>
      <c r="I11" s="12">
        <v>0.32</v>
      </c>
      <c r="J11" s="13">
        <f t="shared" si="0"/>
        <v>0.32</v>
      </c>
    </row>
    <row r="12" spans="1:10">
      <c r="A12" s="3">
        <v>1</v>
      </c>
      <c r="B12" s="3" t="s">
        <v>229</v>
      </c>
      <c r="C12" s="3" t="s">
        <v>89</v>
      </c>
      <c r="D12" s="5" t="s">
        <v>364</v>
      </c>
      <c r="E12" s="5" t="s">
        <v>248</v>
      </c>
      <c r="F12" s="5" t="s">
        <v>365</v>
      </c>
      <c r="G12" s="3" t="s">
        <v>88</v>
      </c>
      <c r="H12" s="5" t="s">
        <v>366</v>
      </c>
      <c r="I12" s="12">
        <v>0.18</v>
      </c>
      <c r="J12" s="13">
        <f t="shared" si="0"/>
        <v>0.18</v>
      </c>
    </row>
    <row r="13" spans="1:10">
      <c r="A13" s="3">
        <v>2</v>
      </c>
      <c r="B13" s="3" t="s">
        <v>87</v>
      </c>
      <c r="C13" s="3" t="s">
        <v>228</v>
      </c>
      <c r="D13" s="5" t="s">
        <v>368</v>
      </c>
      <c r="E13" s="5" t="s">
        <v>248</v>
      </c>
      <c r="F13" s="5" t="s">
        <v>367</v>
      </c>
      <c r="G13" s="3" t="s">
        <v>227</v>
      </c>
      <c r="H13" s="5" t="s">
        <v>292</v>
      </c>
      <c r="I13" s="12">
        <v>0.06</v>
      </c>
      <c r="J13" s="13">
        <f t="shared" si="0"/>
        <v>0.12</v>
      </c>
    </row>
    <row r="14" spans="1:10">
      <c r="A14" s="3">
        <v>1</v>
      </c>
      <c r="B14" s="3" t="s">
        <v>226</v>
      </c>
      <c r="C14" s="3" t="s">
        <v>225</v>
      </c>
      <c r="D14" s="5" t="s">
        <v>369</v>
      </c>
      <c r="E14" s="5" t="s">
        <v>248</v>
      </c>
      <c r="F14" s="5" t="s">
        <v>370</v>
      </c>
      <c r="G14" s="3" t="s">
        <v>224</v>
      </c>
      <c r="H14" s="5" t="s">
        <v>359</v>
      </c>
      <c r="I14" s="12">
        <v>8.2000000000000003E-2</v>
      </c>
      <c r="J14" s="13">
        <f t="shared" si="0"/>
        <v>8.2000000000000003E-2</v>
      </c>
    </row>
    <row r="15" spans="1:10">
      <c r="A15" s="3">
        <v>1</v>
      </c>
      <c r="B15" s="3" t="s">
        <v>223</v>
      </c>
      <c r="C15" s="3" t="s">
        <v>223</v>
      </c>
      <c r="D15" s="5" t="s">
        <v>372</v>
      </c>
      <c r="E15" s="5" t="s">
        <v>248</v>
      </c>
      <c r="F15" s="5" t="s">
        <v>373</v>
      </c>
      <c r="G15" s="3" t="s">
        <v>28</v>
      </c>
      <c r="H15" s="5" t="s">
        <v>371</v>
      </c>
      <c r="I15" s="12">
        <v>1.7</v>
      </c>
      <c r="J15" s="13">
        <f t="shared" si="0"/>
        <v>1.7</v>
      </c>
    </row>
    <row r="16" spans="1:10">
      <c r="A16" s="3">
        <v>1</v>
      </c>
      <c r="B16" s="3" t="s">
        <v>81</v>
      </c>
      <c r="C16" s="3" t="s">
        <v>68</v>
      </c>
      <c r="D16" s="5" t="s">
        <v>375</v>
      </c>
      <c r="E16" s="5" t="s">
        <v>248</v>
      </c>
      <c r="F16" s="5" t="s">
        <v>374</v>
      </c>
      <c r="G16" s="3" t="s">
        <v>222</v>
      </c>
      <c r="H16" s="5" t="s">
        <v>292</v>
      </c>
      <c r="I16" s="12">
        <v>0.09</v>
      </c>
      <c r="J16" s="13">
        <f t="shared" si="0"/>
        <v>0.09</v>
      </c>
    </row>
    <row r="17" spans="1:10">
      <c r="A17" s="3">
        <v>1</v>
      </c>
      <c r="B17" s="3" t="s">
        <v>221</v>
      </c>
      <c r="C17" s="3" t="s">
        <v>221</v>
      </c>
      <c r="D17" s="5" t="s">
        <v>378</v>
      </c>
      <c r="E17" s="5" t="s">
        <v>248</v>
      </c>
      <c r="F17" s="5" t="s">
        <v>376</v>
      </c>
      <c r="G17" s="3" t="s">
        <v>15</v>
      </c>
      <c r="H17" s="5" t="s">
        <v>377</v>
      </c>
      <c r="I17" s="12">
        <v>0.21</v>
      </c>
      <c r="J17" s="13">
        <f t="shared" si="0"/>
        <v>0.21</v>
      </c>
    </row>
    <row r="18" spans="1:10">
      <c r="A18" s="3">
        <v>1</v>
      </c>
      <c r="B18" s="3" t="s">
        <v>4</v>
      </c>
      <c r="C18" s="3" t="s">
        <v>4</v>
      </c>
      <c r="D18" s="3" t="s">
        <v>341</v>
      </c>
      <c r="E18" s="3" t="s">
        <v>248</v>
      </c>
      <c r="F18" s="5" t="s">
        <v>340</v>
      </c>
      <c r="G18" s="3" t="s">
        <v>75</v>
      </c>
      <c r="H18" s="5" t="s">
        <v>342</v>
      </c>
      <c r="I18" s="9">
        <v>0.28999999999999998</v>
      </c>
      <c r="J18" s="13">
        <f t="shared" si="0"/>
        <v>0.28999999999999998</v>
      </c>
    </row>
    <row r="19" spans="1:10">
      <c r="A19" s="3">
        <v>9</v>
      </c>
      <c r="B19" s="3" t="s">
        <v>69</v>
      </c>
      <c r="C19" s="3" t="s">
        <v>68</v>
      </c>
      <c r="D19" s="5" t="s">
        <v>380</v>
      </c>
      <c r="E19" s="3" t="s">
        <v>248</v>
      </c>
      <c r="F19" s="5" t="s">
        <v>379</v>
      </c>
      <c r="G19" s="3" t="s">
        <v>220</v>
      </c>
      <c r="H19" s="5" t="s">
        <v>381</v>
      </c>
      <c r="I19" s="12">
        <v>0.06</v>
      </c>
      <c r="J19" s="13">
        <f t="shared" si="0"/>
        <v>0.54</v>
      </c>
    </row>
    <row r="20" spans="1:10">
      <c r="A20" s="3">
        <v>2</v>
      </c>
      <c r="B20" s="3" t="s">
        <v>66</v>
      </c>
      <c r="C20" s="3" t="s">
        <v>60</v>
      </c>
      <c r="D20" s="5" t="s">
        <v>382</v>
      </c>
      <c r="E20" s="3" t="s">
        <v>248</v>
      </c>
      <c r="F20" s="5" t="s">
        <v>383</v>
      </c>
      <c r="G20" s="3" t="s">
        <v>219</v>
      </c>
      <c r="H20" s="5" t="s">
        <v>359</v>
      </c>
      <c r="I20" s="12">
        <v>8.2000000000000003E-2</v>
      </c>
      <c r="J20" s="13">
        <f t="shared" si="0"/>
        <v>0.16400000000000001</v>
      </c>
    </row>
    <row r="21" spans="1:10">
      <c r="A21" s="3">
        <v>1</v>
      </c>
      <c r="B21" s="3" t="s">
        <v>218</v>
      </c>
      <c r="C21" s="3" t="s">
        <v>218</v>
      </c>
      <c r="D21" s="5" t="s">
        <v>385</v>
      </c>
      <c r="E21" s="3" t="s">
        <v>248</v>
      </c>
      <c r="F21" s="5" t="s">
        <v>384</v>
      </c>
      <c r="G21" s="3" t="s">
        <v>76</v>
      </c>
      <c r="H21" s="5" t="s">
        <v>386</v>
      </c>
      <c r="I21" s="12">
        <v>0.21</v>
      </c>
      <c r="J21" s="13">
        <f t="shared" si="0"/>
        <v>0.21</v>
      </c>
    </row>
    <row r="22" spans="1:10">
      <c r="A22" s="3">
        <v>2</v>
      </c>
      <c r="B22" s="3" t="s">
        <v>217</v>
      </c>
      <c r="C22" s="3" t="s">
        <v>58</v>
      </c>
      <c r="D22" s="3" t="s">
        <v>270</v>
      </c>
      <c r="E22" s="3" t="s">
        <v>248</v>
      </c>
      <c r="F22" s="3" t="s">
        <v>387</v>
      </c>
      <c r="G22" s="3" t="s">
        <v>216</v>
      </c>
      <c r="H22" s="5" t="s">
        <v>271</v>
      </c>
      <c r="I22" s="12">
        <v>0.5</v>
      </c>
      <c r="J22" s="13">
        <f t="shared" si="0"/>
        <v>1</v>
      </c>
    </row>
    <row r="23" spans="1:10">
      <c r="A23" s="3">
        <v>1</v>
      </c>
      <c r="B23" s="3" t="s">
        <v>56</v>
      </c>
      <c r="C23" s="3" t="s">
        <v>56</v>
      </c>
      <c r="D23" s="3" t="s">
        <v>272</v>
      </c>
      <c r="E23" s="3" t="s">
        <v>248</v>
      </c>
      <c r="F23" s="3" t="s">
        <v>273</v>
      </c>
      <c r="G23" s="3" t="s">
        <v>215</v>
      </c>
      <c r="H23" s="3" t="s">
        <v>271</v>
      </c>
      <c r="I23" s="14">
        <v>0.75</v>
      </c>
      <c r="J23" s="13">
        <f t="shared" si="0"/>
        <v>0.75</v>
      </c>
    </row>
    <row r="24" spans="1:10">
      <c r="A24" s="3">
        <v>1</v>
      </c>
      <c r="B24" s="3" t="s">
        <v>54</v>
      </c>
      <c r="C24" s="3" t="s">
        <v>54</v>
      </c>
      <c r="D24" s="3" t="s">
        <v>388</v>
      </c>
      <c r="E24" s="3" t="s">
        <v>248</v>
      </c>
      <c r="F24" s="3" t="s">
        <v>389</v>
      </c>
      <c r="G24" s="3" t="s">
        <v>214</v>
      </c>
      <c r="H24" s="3" t="s">
        <v>271</v>
      </c>
      <c r="I24" s="12">
        <v>0.99</v>
      </c>
      <c r="J24" s="13">
        <f t="shared" si="0"/>
        <v>0.99</v>
      </c>
    </row>
    <row r="25" spans="1:10">
      <c r="A25" s="3">
        <v>1</v>
      </c>
      <c r="B25" s="3" t="s">
        <v>213</v>
      </c>
      <c r="C25" s="3" t="s">
        <v>213</v>
      </c>
      <c r="D25" s="5" t="s">
        <v>391</v>
      </c>
      <c r="E25" s="3" t="s">
        <v>248</v>
      </c>
      <c r="F25" s="5" t="s">
        <v>390</v>
      </c>
      <c r="G25" s="3" t="s">
        <v>37</v>
      </c>
      <c r="H25" s="5" t="s">
        <v>444</v>
      </c>
      <c r="I25" s="12">
        <v>1.2</v>
      </c>
      <c r="J25" s="13">
        <f t="shared" si="0"/>
        <v>1.2</v>
      </c>
    </row>
    <row r="26" spans="1:10">
      <c r="A26" s="3">
        <v>1</v>
      </c>
      <c r="B26" s="3" t="s">
        <v>212</v>
      </c>
      <c r="C26" s="3" t="s">
        <v>212</v>
      </c>
      <c r="D26" s="5" t="s">
        <v>393</v>
      </c>
      <c r="E26" s="3" t="s">
        <v>248</v>
      </c>
      <c r="F26" s="3" t="s">
        <v>212</v>
      </c>
      <c r="G26" s="3" t="s">
        <v>139</v>
      </c>
      <c r="H26" s="5" t="s">
        <v>394</v>
      </c>
      <c r="I26" s="12">
        <v>0.04</v>
      </c>
      <c r="J26" s="13">
        <f t="shared" si="0"/>
        <v>0.04</v>
      </c>
    </row>
    <row r="27" spans="1:10">
      <c r="A27" s="3">
        <v>1</v>
      </c>
      <c r="B27" s="3" t="s">
        <v>46</v>
      </c>
      <c r="C27" s="3" t="s">
        <v>46</v>
      </c>
      <c r="D27" s="5" t="s">
        <v>396</v>
      </c>
      <c r="E27" s="3" t="s">
        <v>248</v>
      </c>
      <c r="F27" s="5" t="s">
        <v>395</v>
      </c>
      <c r="G27" s="3" t="s">
        <v>211</v>
      </c>
      <c r="H27" s="5" t="s">
        <v>394</v>
      </c>
      <c r="I27" s="12">
        <v>3.2</v>
      </c>
      <c r="J27" s="13">
        <f t="shared" si="0"/>
        <v>3.2</v>
      </c>
    </row>
    <row r="28" spans="1:10">
      <c r="A28" s="3">
        <v>1</v>
      </c>
      <c r="B28" s="3" t="s">
        <v>210</v>
      </c>
      <c r="C28" s="3" t="s">
        <v>210</v>
      </c>
      <c r="D28" s="5" t="s">
        <v>398</v>
      </c>
      <c r="E28" s="3" t="s">
        <v>248</v>
      </c>
      <c r="F28" s="5" t="s">
        <v>397</v>
      </c>
      <c r="G28" s="3" t="s">
        <v>209</v>
      </c>
      <c r="H28" s="19" t="s">
        <v>276</v>
      </c>
      <c r="I28" s="12">
        <v>12.6</v>
      </c>
      <c r="J28" s="13">
        <f t="shared" si="0"/>
        <v>12.6</v>
      </c>
    </row>
    <row r="29" spans="1:10">
      <c r="A29" s="3">
        <v>1</v>
      </c>
      <c r="B29" s="3" t="s">
        <v>208</v>
      </c>
      <c r="C29" s="3" t="s">
        <v>44</v>
      </c>
      <c r="D29" s="5" t="s">
        <v>401</v>
      </c>
      <c r="E29" s="3" t="s">
        <v>248</v>
      </c>
      <c r="F29" s="3" t="s">
        <v>291</v>
      </c>
      <c r="G29" s="3" t="s">
        <v>43</v>
      </c>
      <c r="H29" s="3" t="s">
        <v>292</v>
      </c>
      <c r="I29" s="12">
        <v>0.7</v>
      </c>
      <c r="J29" s="13">
        <f t="shared" si="0"/>
        <v>0.7</v>
      </c>
    </row>
    <row r="30" spans="1:10">
      <c r="A30" s="3">
        <v>1</v>
      </c>
      <c r="B30" s="3" t="s">
        <v>42</v>
      </c>
      <c r="C30" s="3" t="s">
        <v>207</v>
      </c>
      <c r="D30" s="5" t="s">
        <v>402</v>
      </c>
      <c r="E30" s="3" t="s">
        <v>248</v>
      </c>
      <c r="F30" s="5" t="s">
        <v>323</v>
      </c>
      <c r="G30" s="3" t="s">
        <v>141</v>
      </c>
      <c r="H30" s="5" t="s">
        <v>292</v>
      </c>
      <c r="I30" s="12">
        <v>0.27</v>
      </c>
      <c r="J30" s="13">
        <f t="shared" si="0"/>
        <v>0.27</v>
      </c>
    </row>
    <row r="31" spans="1:10">
      <c r="A31" s="3">
        <v>1</v>
      </c>
      <c r="B31" s="3" t="s">
        <v>42</v>
      </c>
      <c r="C31" s="3" t="s">
        <v>41</v>
      </c>
      <c r="D31" s="5" t="s">
        <v>403</v>
      </c>
      <c r="E31" s="3" t="s">
        <v>248</v>
      </c>
      <c r="F31" s="19" t="s">
        <v>404</v>
      </c>
      <c r="G31" s="3" t="s">
        <v>40</v>
      </c>
      <c r="H31" s="3" t="s">
        <v>292</v>
      </c>
      <c r="I31" s="12">
        <v>0</v>
      </c>
      <c r="J31" s="13">
        <f t="shared" si="0"/>
        <v>0</v>
      </c>
    </row>
    <row r="32" spans="1:10">
      <c r="A32" s="3">
        <v>1</v>
      </c>
      <c r="B32" s="3" t="s">
        <v>161</v>
      </c>
      <c r="C32" s="3" t="s">
        <v>161</v>
      </c>
      <c r="D32" s="5" t="s">
        <v>406</v>
      </c>
      <c r="E32" s="3" t="s">
        <v>248</v>
      </c>
      <c r="F32" s="5" t="s">
        <v>405</v>
      </c>
      <c r="G32" s="3" t="s">
        <v>3</v>
      </c>
      <c r="H32" s="5" t="s">
        <v>392</v>
      </c>
      <c r="I32" s="12">
        <v>2.75</v>
      </c>
      <c r="J32" s="13">
        <f t="shared" si="0"/>
        <v>2.75</v>
      </c>
    </row>
    <row r="33" spans="1:10">
      <c r="A33" s="3">
        <v>1</v>
      </c>
      <c r="B33" s="3" t="s">
        <v>206</v>
      </c>
      <c r="C33" s="3" t="s">
        <v>206</v>
      </c>
      <c r="D33" s="5" t="s">
        <v>409</v>
      </c>
      <c r="E33" s="3" t="s">
        <v>248</v>
      </c>
      <c r="F33" s="5" t="s">
        <v>408</v>
      </c>
      <c r="G33" s="3" t="s">
        <v>0</v>
      </c>
      <c r="H33" s="5" t="s">
        <v>407</v>
      </c>
      <c r="I33" s="12">
        <v>7.25</v>
      </c>
      <c r="J33" s="13">
        <f t="shared" si="0"/>
        <v>7.25</v>
      </c>
    </row>
    <row r="34" spans="1:10">
      <c r="A34" s="3">
        <v>1</v>
      </c>
      <c r="B34" s="3" t="s">
        <v>27</v>
      </c>
      <c r="C34" s="3" t="s">
        <v>26</v>
      </c>
      <c r="D34" s="5" t="s">
        <v>410</v>
      </c>
      <c r="E34" s="3" t="s">
        <v>248</v>
      </c>
      <c r="F34" s="19" t="s">
        <v>404</v>
      </c>
      <c r="G34" s="3" t="s">
        <v>25</v>
      </c>
      <c r="H34" s="3" t="s">
        <v>292</v>
      </c>
      <c r="I34" s="12">
        <v>0</v>
      </c>
      <c r="J34" s="13">
        <f t="shared" si="0"/>
        <v>0</v>
      </c>
    </row>
    <row r="35" spans="1:10">
      <c r="A35" s="3">
        <v>1</v>
      </c>
      <c r="B35" s="3" t="s">
        <v>24</v>
      </c>
      <c r="C35" s="3" t="s">
        <v>23</v>
      </c>
      <c r="D35" s="5" t="s">
        <v>412</v>
      </c>
      <c r="E35" s="3" t="s">
        <v>248</v>
      </c>
      <c r="F35" s="5" t="s">
        <v>411</v>
      </c>
      <c r="G35" s="3" t="s">
        <v>22</v>
      </c>
      <c r="H35" s="5" t="s">
        <v>413</v>
      </c>
      <c r="I35" s="12">
        <v>0.1</v>
      </c>
      <c r="J35" s="13">
        <f t="shared" si="0"/>
        <v>0.1</v>
      </c>
    </row>
    <row r="36" spans="1:10">
      <c r="A36" s="3">
        <v>1</v>
      </c>
      <c r="B36" s="3" t="s">
        <v>137</v>
      </c>
      <c r="C36" s="3" t="s">
        <v>138</v>
      </c>
      <c r="D36" s="5" t="s">
        <v>327</v>
      </c>
      <c r="E36" s="3" t="s">
        <v>248</v>
      </c>
      <c r="F36" s="5" t="s">
        <v>326</v>
      </c>
      <c r="G36" s="3" t="s">
        <v>205</v>
      </c>
      <c r="H36" s="5" t="s">
        <v>292</v>
      </c>
      <c r="I36" s="12">
        <v>0.24</v>
      </c>
      <c r="J36" s="13">
        <f t="shared" si="0"/>
        <v>0.24</v>
      </c>
    </row>
    <row r="37" spans="1:10">
      <c r="A37" s="3">
        <v>1</v>
      </c>
      <c r="B37" s="3" t="s">
        <v>204</v>
      </c>
      <c r="C37" s="3" t="s">
        <v>204</v>
      </c>
      <c r="D37" s="5" t="s">
        <v>418</v>
      </c>
      <c r="E37" s="3" t="s">
        <v>248</v>
      </c>
      <c r="F37" s="5" t="s">
        <v>414</v>
      </c>
      <c r="G37" s="3" t="s">
        <v>425</v>
      </c>
      <c r="H37" s="19" t="s">
        <v>276</v>
      </c>
      <c r="I37" s="12">
        <v>1.9</v>
      </c>
      <c r="J37" s="12">
        <f t="shared" si="0"/>
        <v>1.9</v>
      </c>
    </row>
    <row r="38" spans="1:10" s="1" customFormat="1">
      <c r="A38" s="3">
        <v>1</v>
      </c>
      <c r="B38" s="3" t="s">
        <v>204</v>
      </c>
      <c r="C38" s="3" t="s">
        <v>204</v>
      </c>
      <c r="D38" s="5" t="s">
        <v>419</v>
      </c>
      <c r="E38" s="3" t="s">
        <v>248</v>
      </c>
      <c r="F38" s="5" t="s">
        <v>415</v>
      </c>
      <c r="G38" s="3" t="s">
        <v>422</v>
      </c>
      <c r="H38" s="19" t="s">
        <v>276</v>
      </c>
      <c r="I38" s="12">
        <v>1.9</v>
      </c>
      <c r="J38" s="12">
        <f t="shared" si="0"/>
        <v>1.9</v>
      </c>
    </row>
    <row r="39" spans="1:10" s="1" customFormat="1">
      <c r="A39" s="3">
        <v>1</v>
      </c>
      <c r="B39" s="3" t="s">
        <v>204</v>
      </c>
      <c r="C39" s="3" t="s">
        <v>204</v>
      </c>
      <c r="D39" s="5" t="s">
        <v>420</v>
      </c>
      <c r="E39" s="3" t="s">
        <v>248</v>
      </c>
      <c r="F39" s="5" t="s">
        <v>416</v>
      </c>
      <c r="G39" s="3" t="s">
        <v>423</v>
      </c>
      <c r="H39" s="19" t="s">
        <v>276</v>
      </c>
      <c r="I39" s="12">
        <v>1.9</v>
      </c>
      <c r="J39" s="12">
        <f t="shared" si="0"/>
        <v>1.9</v>
      </c>
    </row>
    <row r="40" spans="1:10" s="1" customFormat="1">
      <c r="A40" s="3">
        <v>1</v>
      </c>
      <c r="B40" s="3" t="s">
        <v>204</v>
      </c>
      <c r="C40" s="3" t="s">
        <v>204</v>
      </c>
      <c r="D40" s="5" t="s">
        <v>421</v>
      </c>
      <c r="E40" s="3" t="s">
        <v>248</v>
      </c>
      <c r="F40" s="5" t="s">
        <v>417</v>
      </c>
      <c r="G40" s="3" t="s">
        <v>424</v>
      </c>
      <c r="H40" s="19" t="s">
        <v>276</v>
      </c>
      <c r="I40" s="12">
        <v>1.9</v>
      </c>
      <c r="J40" s="12">
        <f t="shared" si="0"/>
        <v>1.9</v>
      </c>
    </row>
    <row r="41" spans="1:10">
      <c r="A41" s="3">
        <v>1</v>
      </c>
      <c r="B41" s="3" t="s">
        <v>19</v>
      </c>
      <c r="C41" s="3" t="s">
        <v>18</v>
      </c>
      <c r="D41" s="5" t="s">
        <v>427</v>
      </c>
      <c r="E41" s="3" t="s">
        <v>248</v>
      </c>
      <c r="F41" s="5" t="s">
        <v>426</v>
      </c>
      <c r="G41" s="3" t="s">
        <v>17</v>
      </c>
      <c r="H41" s="5" t="s">
        <v>428</v>
      </c>
      <c r="I41" s="12">
        <v>0.85</v>
      </c>
      <c r="J41" s="12">
        <f t="shared" si="0"/>
        <v>0.85</v>
      </c>
    </row>
    <row r="42" spans="1:10">
      <c r="A42" s="4">
        <v>1</v>
      </c>
      <c r="B42" s="19" t="s">
        <v>276</v>
      </c>
      <c r="C42" s="5" t="s">
        <v>399</v>
      </c>
      <c r="D42" s="5" t="s">
        <v>399</v>
      </c>
      <c r="E42" s="3" t="s">
        <v>248</v>
      </c>
      <c r="F42" s="5" t="s">
        <v>400</v>
      </c>
      <c r="G42" s="19" t="s">
        <v>276</v>
      </c>
      <c r="H42" s="19" t="s">
        <v>276</v>
      </c>
      <c r="I42" s="12">
        <v>10.35</v>
      </c>
      <c r="J42" s="17">
        <f t="shared" si="0"/>
        <v>10.35</v>
      </c>
    </row>
    <row r="43" spans="1:10">
      <c r="A43" s="4">
        <v>1</v>
      </c>
      <c r="B43" s="19" t="s">
        <v>276</v>
      </c>
      <c r="C43" s="4" t="s">
        <v>329</v>
      </c>
      <c r="D43" s="16" t="s">
        <v>329</v>
      </c>
      <c r="E43" s="3" t="s">
        <v>248</v>
      </c>
      <c r="F43" s="16" t="s">
        <v>328</v>
      </c>
      <c r="G43" s="8" t="s">
        <v>276</v>
      </c>
      <c r="H43" s="16" t="s">
        <v>292</v>
      </c>
      <c r="I43" s="17">
        <v>0.12</v>
      </c>
      <c r="J43" s="17">
        <f t="shared" si="0"/>
        <v>0.12</v>
      </c>
    </row>
    <row r="44" spans="1:10">
      <c r="A44" s="4">
        <v>2</v>
      </c>
      <c r="B44" s="19" t="s">
        <v>276</v>
      </c>
      <c r="C44" s="4" t="s">
        <v>442</v>
      </c>
      <c r="D44" s="16" t="s">
        <v>442</v>
      </c>
      <c r="E44" s="3" t="s">
        <v>248</v>
      </c>
      <c r="F44" s="16" t="s">
        <v>443</v>
      </c>
      <c r="G44" s="8" t="s">
        <v>276</v>
      </c>
      <c r="H44" s="16" t="s">
        <v>444</v>
      </c>
      <c r="I44" s="17">
        <v>0.16</v>
      </c>
      <c r="J44" s="17">
        <f t="shared" si="0"/>
        <v>0.32</v>
      </c>
    </row>
    <row r="45" spans="1:10">
      <c r="A45" s="5">
        <v>1</v>
      </c>
      <c r="B45" s="19" t="s">
        <v>276</v>
      </c>
      <c r="C45" s="4" t="s">
        <v>445</v>
      </c>
      <c r="D45" s="4" t="s">
        <v>445</v>
      </c>
      <c r="E45" s="3" t="s">
        <v>248</v>
      </c>
      <c r="F45" s="16" t="s">
        <v>446</v>
      </c>
      <c r="G45" s="8" t="s">
        <v>276</v>
      </c>
      <c r="H45" s="16" t="s">
        <v>377</v>
      </c>
      <c r="I45" s="17">
        <v>0.26</v>
      </c>
      <c r="J45" s="17">
        <f t="shared" si="0"/>
        <v>0.26</v>
      </c>
    </row>
    <row r="46" spans="1:10">
      <c r="A46" s="5">
        <v>1</v>
      </c>
      <c r="B46" s="19" t="s">
        <v>276</v>
      </c>
      <c r="C46" s="5" t="s">
        <v>450</v>
      </c>
      <c r="D46" s="5" t="s">
        <v>450</v>
      </c>
      <c r="E46" s="3" t="s">
        <v>248</v>
      </c>
      <c r="F46" s="16" t="s">
        <v>447</v>
      </c>
      <c r="G46" s="8" t="s">
        <v>276</v>
      </c>
      <c r="H46" s="16" t="s">
        <v>386</v>
      </c>
      <c r="I46" s="12">
        <v>0.28999999999999998</v>
      </c>
      <c r="J46" s="17">
        <f t="shared" si="0"/>
        <v>0.28999999999999998</v>
      </c>
    </row>
    <row r="47" spans="1:10">
      <c r="A47" s="5">
        <v>1</v>
      </c>
      <c r="B47" s="19" t="s">
        <v>276</v>
      </c>
      <c r="C47" s="4" t="s">
        <v>449</v>
      </c>
      <c r="D47" s="5" t="s">
        <v>449</v>
      </c>
      <c r="E47" s="3" t="s">
        <v>248</v>
      </c>
      <c r="F47" s="16" t="s">
        <v>448</v>
      </c>
      <c r="G47" s="8" t="s">
        <v>276</v>
      </c>
      <c r="H47" s="16" t="s">
        <v>342</v>
      </c>
      <c r="I47" s="12">
        <v>0.25</v>
      </c>
      <c r="J47" s="17">
        <f t="shared" si="0"/>
        <v>0.25</v>
      </c>
    </row>
    <row r="48" spans="1:10">
      <c r="A48" s="5">
        <v>1</v>
      </c>
      <c r="B48" s="19" t="s">
        <v>276</v>
      </c>
      <c r="C48" s="5" t="s">
        <v>451</v>
      </c>
      <c r="D48" s="5" t="s">
        <v>451</v>
      </c>
      <c r="E48" s="3" t="s">
        <v>248</v>
      </c>
      <c r="F48" s="5" t="s">
        <v>330</v>
      </c>
      <c r="G48" s="8" t="s">
        <v>276</v>
      </c>
      <c r="H48" s="5" t="s">
        <v>292</v>
      </c>
      <c r="I48" s="12">
        <v>0.96</v>
      </c>
      <c r="J48" s="17">
        <f t="shared" si="0"/>
        <v>0.96</v>
      </c>
    </row>
    <row r="49" spans="1:12">
      <c r="A49" s="16">
        <v>1</v>
      </c>
      <c r="B49" s="19" t="s">
        <v>276</v>
      </c>
      <c r="C49" s="4" t="s">
        <v>452</v>
      </c>
      <c r="D49" s="4" t="s">
        <v>452</v>
      </c>
      <c r="E49" s="3" t="s">
        <v>248</v>
      </c>
      <c r="F49" s="16" t="s">
        <v>455</v>
      </c>
      <c r="G49" s="8" t="s">
        <v>276</v>
      </c>
      <c r="H49" s="16" t="s">
        <v>453</v>
      </c>
      <c r="I49" s="17">
        <v>1.45</v>
      </c>
      <c r="J49" s="17">
        <f t="shared" si="0"/>
        <v>1.45</v>
      </c>
    </row>
    <row r="50" spans="1:12">
      <c r="A50" s="16">
        <v>1</v>
      </c>
      <c r="B50" s="19" t="s">
        <v>276</v>
      </c>
      <c r="C50" s="16" t="s">
        <v>456</v>
      </c>
      <c r="D50" s="16" t="s">
        <v>456</v>
      </c>
      <c r="E50" s="3" t="s">
        <v>248</v>
      </c>
      <c r="F50" s="16" t="s">
        <v>454</v>
      </c>
      <c r="G50" s="8" t="s">
        <v>276</v>
      </c>
      <c r="H50" s="16" t="s">
        <v>453</v>
      </c>
      <c r="I50" s="17">
        <v>2.15</v>
      </c>
      <c r="J50" s="17">
        <f t="shared" si="0"/>
        <v>2.15</v>
      </c>
    </row>
    <row r="51" spans="1:12">
      <c r="K51" s="40"/>
      <c r="L51" s="40"/>
    </row>
  </sheetData>
  <mergeCells count="1">
    <mergeCell ref="A1:D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O66"/>
  <sheetViews>
    <sheetView showGridLines="0" zoomScale="85" zoomScaleNormal="85" workbookViewId="0">
      <selection sqref="A1:D1"/>
    </sheetView>
  </sheetViews>
  <sheetFormatPr baseColWidth="10" defaultRowHeight="12.75"/>
  <cols>
    <col min="1" max="1" width="7.7109375" customWidth="1"/>
    <col min="2" max="2" width="18.5703125" bestFit="1" customWidth="1"/>
    <col min="3" max="3" width="44" bestFit="1" customWidth="1"/>
    <col min="4" max="4" width="58.7109375" customWidth="1"/>
    <col min="5" max="5" width="17.28515625" customWidth="1"/>
    <col min="6" max="6" width="19.28515625" customWidth="1"/>
    <col min="7" max="7" width="26" bestFit="1" customWidth="1"/>
    <col min="8" max="8" width="21" bestFit="1" customWidth="1"/>
    <col min="9" max="9" width="11" bestFit="1" customWidth="1"/>
    <col min="10" max="10" width="12.7109375" bestFit="1" customWidth="1"/>
    <col min="12" max="12" width="2.140625" bestFit="1" customWidth="1"/>
  </cols>
  <sheetData>
    <row r="1" spans="1:12" ht="38.25" customHeight="1">
      <c r="A1" s="38" t="s">
        <v>135</v>
      </c>
      <c r="B1" s="39"/>
      <c r="C1" s="39"/>
      <c r="D1" s="39"/>
    </row>
    <row r="3" spans="1:12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  <c r="L3" s="18" t="s">
        <v>536</v>
      </c>
    </row>
    <row r="4" spans="1:12">
      <c r="A4" s="3">
        <f>1*L4</f>
        <v>8</v>
      </c>
      <c r="B4" s="3" t="s">
        <v>134</v>
      </c>
      <c r="C4" s="3" t="s">
        <v>133</v>
      </c>
      <c r="D4" s="3" t="s">
        <v>247</v>
      </c>
      <c r="E4" s="3" t="s">
        <v>248</v>
      </c>
      <c r="F4" s="3" t="s">
        <v>249</v>
      </c>
      <c r="G4" s="3" t="s">
        <v>132</v>
      </c>
      <c r="H4" s="3" t="s">
        <v>251</v>
      </c>
      <c r="I4" s="14">
        <v>0.28999999999999998</v>
      </c>
      <c r="J4" s="13">
        <f t="shared" ref="J4:J58" si="0">I4*A4</f>
        <v>2.3199999999999998</v>
      </c>
      <c r="L4" s="18">
        <v>8</v>
      </c>
    </row>
    <row r="5" spans="1:12">
      <c r="A5" s="3">
        <f>1*L5</f>
        <v>8</v>
      </c>
      <c r="B5" s="3" t="s">
        <v>131</v>
      </c>
      <c r="C5" s="3" t="s">
        <v>129</v>
      </c>
      <c r="D5" s="5" t="s">
        <v>457</v>
      </c>
      <c r="E5" s="5" t="s">
        <v>248</v>
      </c>
      <c r="F5" s="5" t="s">
        <v>458</v>
      </c>
      <c r="G5" s="3" t="s">
        <v>130</v>
      </c>
      <c r="H5" s="5" t="s">
        <v>347</v>
      </c>
      <c r="I5" s="12">
        <v>0.04</v>
      </c>
      <c r="J5" s="13">
        <f t="shared" si="0"/>
        <v>0.32</v>
      </c>
      <c r="L5" s="18">
        <v>8</v>
      </c>
    </row>
    <row r="6" spans="1:12">
      <c r="A6" s="3">
        <f>1*L6</f>
        <v>8</v>
      </c>
      <c r="B6" s="3" t="s">
        <v>129</v>
      </c>
      <c r="C6" s="3" t="s">
        <v>129</v>
      </c>
      <c r="D6" s="5" t="s">
        <v>461</v>
      </c>
      <c r="E6" s="5" t="s">
        <v>248</v>
      </c>
      <c r="F6" s="5" t="s">
        <v>460</v>
      </c>
      <c r="G6" s="3" t="s">
        <v>128</v>
      </c>
      <c r="H6" s="5" t="s">
        <v>459</v>
      </c>
      <c r="I6" s="12">
        <v>0.02</v>
      </c>
      <c r="J6" s="13">
        <f t="shared" si="0"/>
        <v>0.16</v>
      </c>
      <c r="L6" s="18">
        <v>8</v>
      </c>
    </row>
    <row r="7" spans="1:12">
      <c r="A7" s="3">
        <f>1*L7</f>
        <v>8</v>
      </c>
      <c r="B7" s="3" t="s">
        <v>127</v>
      </c>
      <c r="C7" s="3" t="s">
        <v>127</v>
      </c>
      <c r="D7" s="5" t="s">
        <v>345</v>
      </c>
      <c r="E7" s="5" t="s">
        <v>248</v>
      </c>
      <c r="F7" s="5" t="s">
        <v>346</v>
      </c>
      <c r="G7" s="3" t="s">
        <v>126</v>
      </c>
      <c r="H7" s="5" t="s">
        <v>347</v>
      </c>
      <c r="I7" s="12">
        <v>0.02</v>
      </c>
      <c r="J7" s="13">
        <f t="shared" si="0"/>
        <v>0.16</v>
      </c>
      <c r="L7" s="18">
        <v>8</v>
      </c>
    </row>
    <row r="8" spans="1:12">
      <c r="A8" s="3">
        <f>4*L8</f>
        <v>32</v>
      </c>
      <c r="B8" s="3" t="s">
        <v>125</v>
      </c>
      <c r="C8" s="3" t="s">
        <v>60</v>
      </c>
      <c r="D8" s="5" t="s">
        <v>462</v>
      </c>
      <c r="E8" s="5" t="s">
        <v>248</v>
      </c>
      <c r="F8" s="5" t="s">
        <v>463</v>
      </c>
      <c r="G8" s="3" t="s">
        <v>124</v>
      </c>
      <c r="H8" s="5" t="s">
        <v>359</v>
      </c>
      <c r="I8" s="12">
        <v>8.2000000000000003E-2</v>
      </c>
      <c r="J8" s="13">
        <f t="shared" si="0"/>
        <v>2.6240000000000001</v>
      </c>
      <c r="L8" s="18">
        <v>8</v>
      </c>
    </row>
    <row r="9" spans="1:12">
      <c r="A9" s="3">
        <f>5*L9</f>
        <v>40</v>
      </c>
      <c r="B9" s="3" t="s">
        <v>123</v>
      </c>
      <c r="C9" s="3" t="s">
        <v>60</v>
      </c>
      <c r="D9" s="5" t="s">
        <v>258</v>
      </c>
      <c r="E9" s="5" t="s">
        <v>248</v>
      </c>
      <c r="F9" s="5" t="s">
        <v>259</v>
      </c>
      <c r="G9" s="3" t="s">
        <v>122</v>
      </c>
      <c r="H9" s="5" t="s">
        <v>359</v>
      </c>
      <c r="I9" s="12">
        <v>8.2000000000000003E-2</v>
      </c>
      <c r="J9" s="13">
        <f t="shared" si="0"/>
        <v>3.2800000000000002</v>
      </c>
      <c r="L9" s="18">
        <v>8</v>
      </c>
    </row>
    <row r="10" spans="1:12">
      <c r="A10" s="3">
        <f>1*L10</f>
        <v>8</v>
      </c>
      <c r="B10" s="3" t="s">
        <v>121</v>
      </c>
      <c r="C10" s="3" t="s">
        <v>99</v>
      </c>
      <c r="D10" s="5" t="s">
        <v>464</v>
      </c>
      <c r="E10" s="5" t="s">
        <v>248</v>
      </c>
      <c r="F10" s="5" t="s">
        <v>466</v>
      </c>
      <c r="G10" s="3" t="s">
        <v>120</v>
      </c>
      <c r="H10" s="5" t="s">
        <v>256</v>
      </c>
      <c r="I10" s="12">
        <v>9.1999999999999998E-2</v>
      </c>
      <c r="J10" s="13">
        <f t="shared" si="0"/>
        <v>0.73599999999999999</v>
      </c>
      <c r="L10" s="18">
        <v>8</v>
      </c>
    </row>
    <row r="11" spans="1:12">
      <c r="A11" s="3">
        <f>2*L11</f>
        <v>16</v>
      </c>
      <c r="B11" s="3" t="s">
        <v>119</v>
      </c>
      <c r="C11" s="3" t="s">
        <v>114</v>
      </c>
      <c r="D11" s="3" t="s">
        <v>468</v>
      </c>
      <c r="E11" s="5" t="s">
        <v>248</v>
      </c>
      <c r="F11" s="5" t="s">
        <v>469</v>
      </c>
      <c r="G11" s="3" t="s">
        <v>118</v>
      </c>
      <c r="H11" s="5" t="s">
        <v>471</v>
      </c>
      <c r="I11" s="12">
        <v>0.08</v>
      </c>
      <c r="J11" s="13">
        <f t="shared" si="0"/>
        <v>1.28</v>
      </c>
      <c r="L11" s="18">
        <v>8</v>
      </c>
    </row>
    <row r="12" spans="1:12">
      <c r="A12" s="3">
        <f>1*L12</f>
        <v>8</v>
      </c>
      <c r="B12" s="3" t="s">
        <v>117</v>
      </c>
      <c r="C12" s="3" t="s">
        <v>114</v>
      </c>
      <c r="D12" s="3" t="s">
        <v>286</v>
      </c>
      <c r="E12" s="5" t="s">
        <v>248</v>
      </c>
      <c r="F12" s="5" t="s">
        <v>284</v>
      </c>
      <c r="G12" s="3" t="s">
        <v>116</v>
      </c>
      <c r="H12" s="5" t="s">
        <v>471</v>
      </c>
      <c r="I12" s="12">
        <v>7.0000000000000007E-2</v>
      </c>
      <c r="J12" s="13">
        <f t="shared" si="0"/>
        <v>0.56000000000000005</v>
      </c>
      <c r="L12" s="18">
        <v>8</v>
      </c>
    </row>
    <row r="13" spans="1:12">
      <c r="A13" s="3">
        <f>2*L13</f>
        <v>16</v>
      </c>
      <c r="B13" s="3" t="s">
        <v>115</v>
      </c>
      <c r="C13" s="3" t="s">
        <v>114</v>
      </c>
      <c r="D13" s="3" t="s">
        <v>467</v>
      </c>
      <c r="E13" s="5" t="s">
        <v>248</v>
      </c>
      <c r="F13" s="5" t="s">
        <v>470</v>
      </c>
      <c r="G13" s="3" t="s">
        <v>113</v>
      </c>
      <c r="H13" s="5" t="s">
        <v>471</v>
      </c>
      <c r="I13" s="12">
        <v>0.08</v>
      </c>
      <c r="J13" s="13">
        <f t="shared" si="0"/>
        <v>1.28</v>
      </c>
      <c r="L13" s="18">
        <v>8</v>
      </c>
    </row>
    <row r="14" spans="1:12">
      <c r="A14" s="3">
        <f>1*L14</f>
        <v>8</v>
      </c>
      <c r="B14" s="3" t="s">
        <v>112</v>
      </c>
      <c r="C14" s="3" t="s">
        <v>111</v>
      </c>
      <c r="D14" s="5" t="s">
        <v>472</v>
      </c>
      <c r="E14" s="5" t="s">
        <v>248</v>
      </c>
      <c r="F14" s="5" t="s">
        <v>473</v>
      </c>
      <c r="G14" s="3" t="s">
        <v>110</v>
      </c>
      <c r="H14" s="5" t="s">
        <v>474</v>
      </c>
      <c r="I14" s="12">
        <v>0.27</v>
      </c>
      <c r="J14" s="13">
        <f t="shared" si="0"/>
        <v>2.16</v>
      </c>
      <c r="L14" s="18">
        <v>8</v>
      </c>
    </row>
    <row r="15" spans="1:12">
      <c r="A15" s="3">
        <f>2*L15</f>
        <v>16</v>
      </c>
      <c r="B15" s="3" t="s">
        <v>109</v>
      </c>
      <c r="C15" s="3" t="s">
        <v>60</v>
      </c>
      <c r="D15" s="5" t="s">
        <v>355</v>
      </c>
      <c r="E15" s="5" t="s">
        <v>248</v>
      </c>
      <c r="F15" s="5" t="s">
        <v>356</v>
      </c>
      <c r="G15" s="3" t="s">
        <v>108</v>
      </c>
      <c r="H15" s="5" t="s">
        <v>359</v>
      </c>
      <c r="I15" s="12">
        <v>8.2000000000000003E-2</v>
      </c>
      <c r="J15" s="13">
        <f t="shared" si="0"/>
        <v>1.3120000000000001</v>
      </c>
      <c r="L15" s="18">
        <v>8</v>
      </c>
    </row>
    <row r="16" spans="1:12">
      <c r="A16" s="3">
        <f>1*L16</f>
        <v>8</v>
      </c>
      <c r="B16" s="3" t="s">
        <v>107</v>
      </c>
      <c r="C16" s="3" t="s">
        <v>106</v>
      </c>
      <c r="D16" s="5" t="s">
        <v>357</v>
      </c>
      <c r="E16" s="5" t="s">
        <v>248</v>
      </c>
      <c r="F16" s="5" t="s">
        <v>358</v>
      </c>
      <c r="G16" s="3" t="s">
        <v>105</v>
      </c>
      <c r="H16" s="5" t="s">
        <v>360</v>
      </c>
      <c r="I16" s="12">
        <v>0.19</v>
      </c>
      <c r="J16" s="13">
        <f t="shared" si="0"/>
        <v>1.52</v>
      </c>
      <c r="L16" s="18">
        <v>8</v>
      </c>
    </row>
    <row r="17" spans="1:12">
      <c r="A17" s="3">
        <f>1*L17</f>
        <v>8</v>
      </c>
      <c r="B17" s="3" t="s">
        <v>102</v>
      </c>
      <c r="C17" s="3" t="s">
        <v>104</v>
      </c>
      <c r="D17" s="5" t="s">
        <v>352</v>
      </c>
      <c r="E17" s="5" t="s">
        <v>248</v>
      </c>
      <c r="F17" s="5" t="s">
        <v>475</v>
      </c>
      <c r="G17" s="3" t="s">
        <v>103</v>
      </c>
      <c r="H17" s="5" t="s">
        <v>350</v>
      </c>
      <c r="I17" s="12">
        <v>0.1</v>
      </c>
      <c r="J17" s="13">
        <f t="shared" si="0"/>
        <v>0.8</v>
      </c>
      <c r="L17" s="18">
        <v>8</v>
      </c>
    </row>
    <row r="18" spans="1:12">
      <c r="A18" s="3">
        <f>4*L18</f>
        <v>32</v>
      </c>
      <c r="B18" s="3" t="s">
        <v>102</v>
      </c>
      <c r="C18" s="3" t="s">
        <v>60</v>
      </c>
      <c r="D18" s="5" t="s">
        <v>319</v>
      </c>
      <c r="E18" s="5" t="s">
        <v>248</v>
      </c>
      <c r="F18" s="5" t="s">
        <v>320</v>
      </c>
      <c r="G18" s="3" t="s">
        <v>101</v>
      </c>
      <c r="H18" s="5" t="s">
        <v>359</v>
      </c>
      <c r="I18" s="12">
        <v>8.2000000000000003E-2</v>
      </c>
      <c r="J18" s="13">
        <f t="shared" si="0"/>
        <v>2.6240000000000001</v>
      </c>
      <c r="L18" s="18">
        <v>8</v>
      </c>
    </row>
    <row r="19" spans="1:12">
      <c r="A19" s="3">
        <f>3*L19</f>
        <v>24</v>
      </c>
      <c r="B19" s="3" t="s">
        <v>100</v>
      </c>
      <c r="C19" s="3" t="s">
        <v>99</v>
      </c>
      <c r="D19" s="5" t="s">
        <v>464</v>
      </c>
      <c r="E19" s="5" t="s">
        <v>248</v>
      </c>
      <c r="F19" s="5" t="s">
        <v>465</v>
      </c>
      <c r="G19" s="3" t="s">
        <v>98</v>
      </c>
      <c r="H19" s="5" t="s">
        <v>256</v>
      </c>
      <c r="I19" s="12">
        <v>9.1999999999999998E-2</v>
      </c>
      <c r="J19" s="13">
        <f t="shared" si="0"/>
        <v>2.2080000000000002</v>
      </c>
      <c r="L19" s="18">
        <v>8</v>
      </c>
    </row>
    <row r="20" spans="1:12">
      <c r="A20" s="4">
        <f>2*L20</f>
        <v>16</v>
      </c>
      <c r="B20" s="3" t="s">
        <v>97</v>
      </c>
      <c r="C20" s="3" t="s">
        <v>68</v>
      </c>
      <c r="D20" s="5" t="s">
        <v>476</v>
      </c>
      <c r="E20" s="5" t="s">
        <v>248</v>
      </c>
      <c r="F20" s="5" t="s">
        <v>477</v>
      </c>
      <c r="G20" s="3" t="s">
        <v>96</v>
      </c>
      <c r="H20" s="5" t="s">
        <v>478</v>
      </c>
      <c r="I20" s="12">
        <v>0.06</v>
      </c>
      <c r="J20" s="13">
        <f t="shared" si="0"/>
        <v>0.96</v>
      </c>
      <c r="L20" s="18">
        <v>8</v>
      </c>
    </row>
    <row r="21" spans="1:12">
      <c r="A21" s="3">
        <f>1*L21</f>
        <v>8</v>
      </c>
      <c r="B21" s="3" t="s">
        <v>95</v>
      </c>
      <c r="C21" s="3" t="s">
        <v>92</v>
      </c>
      <c r="D21" s="5" t="s">
        <v>479</v>
      </c>
      <c r="E21" s="5" t="s">
        <v>248</v>
      </c>
      <c r="F21" s="5" t="s">
        <v>481</v>
      </c>
      <c r="G21" s="3" t="s">
        <v>94</v>
      </c>
      <c r="H21" s="5" t="s">
        <v>359</v>
      </c>
      <c r="I21" s="12">
        <v>7.0000000000000007E-2</v>
      </c>
      <c r="J21" s="13">
        <f t="shared" si="0"/>
        <v>0.56000000000000005</v>
      </c>
      <c r="L21" s="18">
        <v>8</v>
      </c>
    </row>
    <row r="22" spans="1:12">
      <c r="A22" s="3">
        <f>1*L22</f>
        <v>8</v>
      </c>
      <c r="B22" s="3" t="s">
        <v>93</v>
      </c>
      <c r="C22" s="3" t="s">
        <v>92</v>
      </c>
      <c r="D22" s="5" t="s">
        <v>480</v>
      </c>
      <c r="E22" s="5" t="s">
        <v>248</v>
      </c>
      <c r="F22" s="5" t="s">
        <v>482</v>
      </c>
      <c r="G22" s="3" t="s">
        <v>91</v>
      </c>
      <c r="H22" s="5" t="s">
        <v>359</v>
      </c>
      <c r="I22" s="12">
        <v>7.0000000000000007E-2</v>
      </c>
      <c r="J22" s="13">
        <f t="shared" si="0"/>
        <v>0.56000000000000005</v>
      </c>
      <c r="L22" s="18">
        <v>8</v>
      </c>
    </row>
    <row r="23" spans="1:12">
      <c r="A23" s="3">
        <f>1*L23</f>
        <v>8</v>
      </c>
      <c r="B23" s="3" t="s">
        <v>90</v>
      </c>
      <c r="C23" s="3" t="s">
        <v>89</v>
      </c>
      <c r="D23" s="5" t="s">
        <v>487</v>
      </c>
      <c r="E23" s="5" t="s">
        <v>248</v>
      </c>
      <c r="F23" s="5" t="s">
        <v>486</v>
      </c>
      <c r="G23" s="3" t="s">
        <v>88</v>
      </c>
      <c r="H23" s="5" t="s">
        <v>488</v>
      </c>
      <c r="I23" s="12">
        <v>0.18</v>
      </c>
      <c r="J23" s="13">
        <f t="shared" si="0"/>
        <v>1.44</v>
      </c>
      <c r="L23" s="18">
        <v>8</v>
      </c>
    </row>
    <row r="24" spans="1:12">
      <c r="A24" s="4">
        <f>2*L24</f>
        <v>16</v>
      </c>
      <c r="B24" s="3" t="s">
        <v>87</v>
      </c>
      <c r="C24" s="3" t="s">
        <v>86</v>
      </c>
      <c r="D24" s="5" t="s">
        <v>368</v>
      </c>
      <c r="E24" s="5" t="s">
        <v>248</v>
      </c>
      <c r="F24" s="5" t="s">
        <v>367</v>
      </c>
      <c r="G24" s="3" t="s">
        <v>85</v>
      </c>
      <c r="H24" s="5" t="s">
        <v>292</v>
      </c>
      <c r="I24" s="12">
        <v>0.06</v>
      </c>
      <c r="J24" s="13">
        <f t="shared" si="0"/>
        <v>0.96</v>
      </c>
      <c r="L24" s="18">
        <v>8</v>
      </c>
    </row>
    <row r="25" spans="1:12">
      <c r="A25" s="3">
        <f t="shared" ref="A25:A30" si="1">1*L25</f>
        <v>8</v>
      </c>
      <c r="B25" s="3" t="s">
        <v>84</v>
      </c>
      <c r="C25" s="3" t="s">
        <v>83</v>
      </c>
      <c r="D25" s="3" t="s">
        <v>489</v>
      </c>
      <c r="E25" s="3" t="s">
        <v>248</v>
      </c>
      <c r="F25" s="3" t="s">
        <v>490</v>
      </c>
      <c r="G25" s="3" t="s">
        <v>82</v>
      </c>
      <c r="H25" s="5" t="s">
        <v>491</v>
      </c>
      <c r="I25" s="12">
        <v>0.04</v>
      </c>
      <c r="J25" s="13">
        <f t="shared" si="0"/>
        <v>0.32</v>
      </c>
      <c r="L25" s="18">
        <v>8</v>
      </c>
    </row>
    <row r="26" spans="1:12">
      <c r="A26" s="3">
        <f t="shared" si="1"/>
        <v>8</v>
      </c>
      <c r="B26" s="3" t="s">
        <v>81</v>
      </c>
      <c r="C26" s="3" t="s">
        <v>68</v>
      </c>
      <c r="D26" s="5" t="s">
        <v>375</v>
      </c>
      <c r="E26" s="5" t="s">
        <v>248</v>
      </c>
      <c r="F26" s="5" t="s">
        <v>374</v>
      </c>
      <c r="G26" s="3" t="s">
        <v>80</v>
      </c>
      <c r="H26" s="5" t="s">
        <v>292</v>
      </c>
      <c r="I26" s="12">
        <v>0.09</v>
      </c>
      <c r="J26" s="13">
        <f t="shared" si="0"/>
        <v>0.72</v>
      </c>
      <c r="L26" s="18">
        <v>8</v>
      </c>
    </row>
    <row r="27" spans="1:12">
      <c r="A27" s="3">
        <f t="shared" si="1"/>
        <v>8</v>
      </c>
      <c r="B27" s="3" t="s">
        <v>79</v>
      </c>
      <c r="C27" s="3" t="s">
        <v>60</v>
      </c>
      <c r="D27" s="5" t="s">
        <v>492</v>
      </c>
      <c r="E27" s="5" t="s">
        <v>248</v>
      </c>
      <c r="F27" s="5" t="s">
        <v>493</v>
      </c>
      <c r="G27" s="3" t="s">
        <v>78</v>
      </c>
      <c r="H27" s="5" t="s">
        <v>359</v>
      </c>
      <c r="I27" s="12">
        <v>8.2000000000000003E-2</v>
      </c>
      <c r="J27" s="13">
        <f t="shared" si="0"/>
        <v>0.65600000000000003</v>
      </c>
      <c r="L27" s="18">
        <v>8</v>
      </c>
    </row>
    <row r="28" spans="1:12">
      <c r="A28" s="3">
        <f t="shared" si="1"/>
        <v>8</v>
      </c>
      <c r="B28" s="3" t="s">
        <v>77</v>
      </c>
      <c r="C28" s="3" t="s">
        <v>77</v>
      </c>
      <c r="D28" s="5" t="s">
        <v>494</v>
      </c>
      <c r="E28" s="5" t="s">
        <v>248</v>
      </c>
      <c r="F28" s="5" t="s">
        <v>495</v>
      </c>
      <c r="G28" s="3" t="s">
        <v>76</v>
      </c>
      <c r="H28" s="5" t="s">
        <v>377</v>
      </c>
      <c r="I28" s="12">
        <v>0.22</v>
      </c>
      <c r="J28" s="13">
        <f t="shared" si="0"/>
        <v>1.76</v>
      </c>
      <c r="L28" s="18">
        <v>8</v>
      </c>
    </row>
    <row r="29" spans="1:12">
      <c r="A29" s="3">
        <f t="shared" si="1"/>
        <v>8</v>
      </c>
      <c r="B29" s="3" t="s">
        <v>4</v>
      </c>
      <c r="C29" s="3" t="s">
        <v>4</v>
      </c>
      <c r="D29" s="3" t="s">
        <v>341</v>
      </c>
      <c r="E29" s="3" t="s">
        <v>248</v>
      </c>
      <c r="F29" s="5" t="s">
        <v>340</v>
      </c>
      <c r="G29" s="3" t="s">
        <v>75</v>
      </c>
      <c r="H29" s="5" t="s">
        <v>342</v>
      </c>
      <c r="I29" s="12">
        <v>0.28999999999999998</v>
      </c>
      <c r="J29" s="13">
        <f t="shared" si="0"/>
        <v>2.3199999999999998</v>
      </c>
      <c r="L29" s="18">
        <v>8</v>
      </c>
    </row>
    <row r="30" spans="1:12">
      <c r="A30" s="3">
        <f t="shared" si="1"/>
        <v>8</v>
      </c>
      <c r="B30" s="3" t="s">
        <v>74</v>
      </c>
      <c r="C30" s="3" t="s">
        <v>73</v>
      </c>
      <c r="D30" s="5" t="s">
        <v>496</v>
      </c>
      <c r="E30" s="5" t="s">
        <v>244</v>
      </c>
      <c r="F30" s="5" t="s">
        <v>498</v>
      </c>
      <c r="G30" s="3" t="s">
        <v>72</v>
      </c>
      <c r="H30" s="5" t="s">
        <v>497</v>
      </c>
      <c r="I30" s="12">
        <v>3.89</v>
      </c>
      <c r="J30" s="13">
        <f t="shared" si="0"/>
        <v>31.12</v>
      </c>
      <c r="L30" s="18">
        <v>8</v>
      </c>
    </row>
    <row r="31" spans="1:12">
      <c r="A31" s="4">
        <f>2*L31</f>
        <v>16</v>
      </c>
      <c r="B31" s="3" t="s">
        <v>71</v>
      </c>
      <c r="C31" s="3" t="s">
        <v>60</v>
      </c>
      <c r="D31" s="5" t="s">
        <v>499</v>
      </c>
      <c r="E31" s="3" t="s">
        <v>248</v>
      </c>
      <c r="F31" s="5" t="s">
        <v>500</v>
      </c>
      <c r="G31" s="3" t="s">
        <v>70</v>
      </c>
      <c r="H31" s="5" t="s">
        <v>359</v>
      </c>
      <c r="I31" s="12">
        <v>8.2000000000000003E-2</v>
      </c>
      <c r="J31" s="13">
        <f t="shared" si="0"/>
        <v>1.3120000000000001</v>
      </c>
      <c r="L31" s="18">
        <v>8</v>
      </c>
    </row>
    <row r="32" spans="1:12">
      <c r="A32" s="3">
        <f>7*L32</f>
        <v>56</v>
      </c>
      <c r="B32" s="3" t="s">
        <v>69</v>
      </c>
      <c r="C32" s="3" t="s">
        <v>68</v>
      </c>
      <c r="D32" s="5" t="s">
        <v>380</v>
      </c>
      <c r="E32" s="3" t="s">
        <v>248</v>
      </c>
      <c r="F32" s="5" t="s">
        <v>379</v>
      </c>
      <c r="G32" s="3" t="s">
        <v>67</v>
      </c>
      <c r="H32" s="5" t="s">
        <v>381</v>
      </c>
      <c r="I32" s="12">
        <v>0.06</v>
      </c>
      <c r="J32" s="13">
        <f t="shared" si="0"/>
        <v>3.36</v>
      </c>
      <c r="L32" s="18">
        <v>8</v>
      </c>
    </row>
    <row r="33" spans="1:12">
      <c r="A33" s="4">
        <f>2*L33</f>
        <v>16</v>
      </c>
      <c r="B33" s="3" t="s">
        <v>66</v>
      </c>
      <c r="C33" s="3" t="s">
        <v>60</v>
      </c>
      <c r="D33" s="5" t="s">
        <v>382</v>
      </c>
      <c r="E33" s="3" t="s">
        <v>248</v>
      </c>
      <c r="F33" s="5" t="s">
        <v>383</v>
      </c>
      <c r="G33" s="3" t="s">
        <v>65</v>
      </c>
      <c r="H33" s="5" t="s">
        <v>359</v>
      </c>
      <c r="I33" s="12">
        <v>8.2000000000000003E-2</v>
      </c>
      <c r="J33" s="13">
        <f t="shared" si="0"/>
        <v>1.3120000000000001</v>
      </c>
      <c r="L33" s="18">
        <v>8</v>
      </c>
    </row>
    <row r="34" spans="1:12">
      <c r="A34" s="3">
        <f>1*L34</f>
        <v>8</v>
      </c>
      <c r="B34" s="3" t="s">
        <v>64</v>
      </c>
      <c r="C34" s="3" t="s">
        <v>63</v>
      </c>
      <c r="D34" s="5" t="s">
        <v>501</v>
      </c>
      <c r="E34" s="5" t="s">
        <v>255</v>
      </c>
      <c r="F34" s="5" t="s">
        <v>502</v>
      </c>
      <c r="G34" s="3" t="s">
        <v>62</v>
      </c>
      <c r="H34" s="5" t="s">
        <v>478</v>
      </c>
      <c r="I34" s="12">
        <v>0.51800000000000002</v>
      </c>
      <c r="J34" s="13">
        <f t="shared" si="0"/>
        <v>4.1440000000000001</v>
      </c>
      <c r="L34" s="18">
        <v>8</v>
      </c>
    </row>
    <row r="35" spans="1:12">
      <c r="A35" s="3">
        <f>1*L35</f>
        <v>8</v>
      </c>
      <c r="B35" s="3" t="s">
        <v>61</v>
      </c>
      <c r="C35" s="3" t="s">
        <v>60</v>
      </c>
      <c r="D35" s="5" t="s">
        <v>503</v>
      </c>
      <c r="E35" s="3" t="s">
        <v>248</v>
      </c>
      <c r="F35" s="5" t="s">
        <v>504</v>
      </c>
      <c r="G35" s="3" t="s">
        <v>59</v>
      </c>
      <c r="H35" s="5" t="s">
        <v>359</v>
      </c>
      <c r="I35" s="12">
        <v>8.2000000000000003E-2</v>
      </c>
      <c r="J35" s="13">
        <f t="shared" si="0"/>
        <v>0.65600000000000003</v>
      </c>
      <c r="L35" s="18">
        <v>8</v>
      </c>
    </row>
    <row r="36" spans="1:12">
      <c r="A36" s="4">
        <f>2*L36</f>
        <v>16</v>
      </c>
      <c r="B36" s="3" t="s">
        <v>58</v>
      </c>
      <c r="C36" s="3" t="s">
        <v>58</v>
      </c>
      <c r="D36" s="3" t="s">
        <v>270</v>
      </c>
      <c r="E36" s="3" t="s">
        <v>248</v>
      </c>
      <c r="F36" s="3" t="s">
        <v>387</v>
      </c>
      <c r="G36" s="3" t="s">
        <v>57</v>
      </c>
      <c r="H36" s="5" t="s">
        <v>271</v>
      </c>
      <c r="I36" s="12">
        <v>0.5</v>
      </c>
      <c r="J36" s="13">
        <f t="shared" si="0"/>
        <v>8</v>
      </c>
      <c r="L36" s="18">
        <v>8</v>
      </c>
    </row>
    <row r="37" spans="1:12">
      <c r="A37" s="4">
        <f>2*L37</f>
        <v>16</v>
      </c>
      <c r="B37" s="3" t="s">
        <v>56</v>
      </c>
      <c r="C37" s="3" t="s">
        <v>56</v>
      </c>
      <c r="D37" s="3" t="s">
        <v>272</v>
      </c>
      <c r="E37" s="3" t="s">
        <v>248</v>
      </c>
      <c r="F37" s="3" t="s">
        <v>273</v>
      </c>
      <c r="G37" s="3" t="s">
        <v>55</v>
      </c>
      <c r="H37" s="3" t="s">
        <v>271</v>
      </c>
      <c r="I37" s="14">
        <v>0.75</v>
      </c>
      <c r="J37" s="13">
        <f t="shared" si="0"/>
        <v>12</v>
      </c>
      <c r="L37" s="18">
        <v>8</v>
      </c>
    </row>
    <row r="38" spans="1:12">
      <c r="A38" s="3">
        <f t="shared" ref="A38:A57" si="2">1*L38</f>
        <v>8</v>
      </c>
      <c r="B38" s="3" t="s">
        <v>54</v>
      </c>
      <c r="C38" s="3" t="s">
        <v>54</v>
      </c>
      <c r="D38" s="3" t="s">
        <v>388</v>
      </c>
      <c r="E38" s="3" t="s">
        <v>248</v>
      </c>
      <c r="F38" s="3" t="s">
        <v>389</v>
      </c>
      <c r="G38" s="3" t="s">
        <v>53</v>
      </c>
      <c r="H38" s="3" t="s">
        <v>271</v>
      </c>
      <c r="I38" s="12">
        <v>0.99</v>
      </c>
      <c r="J38" s="13">
        <f t="shared" si="0"/>
        <v>7.92</v>
      </c>
      <c r="L38" s="18">
        <v>8</v>
      </c>
    </row>
    <row r="39" spans="1:12">
      <c r="A39" s="3">
        <f t="shared" si="2"/>
        <v>8</v>
      </c>
      <c r="B39" s="3" t="s">
        <v>52</v>
      </c>
      <c r="C39" s="3" t="s">
        <v>51</v>
      </c>
      <c r="D39" s="5" t="s">
        <v>514</v>
      </c>
      <c r="E39" s="3" t="s">
        <v>248</v>
      </c>
      <c r="F39" s="5" t="s">
        <v>52</v>
      </c>
      <c r="G39" s="3" t="s">
        <v>50</v>
      </c>
      <c r="H39" s="5" t="s">
        <v>444</v>
      </c>
      <c r="I39" s="12">
        <v>0.19</v>
      </c>
      <c r="J39" s="13">
        <f t="shared" si="0"/>
        <v>1.52</v>
      </c>
      <c r="L39" s="18">
        <v>8</v>
      </c>
    </row>
    <row r="40" spans="1:12">
      <c r="A40" s="3">
        <f t="shared" si="2"/>
        <v>8</v>
      </c>
      <c r="B40" s="3" t="s">
        <v>49</v>
      </c>
      <c r="C40" s="3" t="s">
        <v>48</v>
      </c>
      <c r="D40" s="5" t="s">
        <v>515</v>
      </c>
      <c r="E40" s="3" t="s">
        <v>248</v>
      </c>
      <c r="F40" s="5" t="s">
        <v>516</v>
      </c>
      <c r="G40" s="3" t="s">
        <v>47</v>
      </c>
      <c r="H40" s="5" t="s">
        <v>444</v>
      </c>
      <c r="I40" s="12">
        <v>0.25</v>
      </c>
      <c r="J40" s="13">
        <f t="shared" si="0"/>
        <v>2</v>
      </c>
      <c r="L40" s="18">
        <v>8</v>
      </c>
    </row>
    <row r="41" spans="1:12">
      <c r="A41" s="3">
        <f t="shared" si="2"/>
        <v>8</v>
      </c>
      <c r="B41" s="3" t="s">
        <v>46</v>
      </c>
      <c r="C41" s="3" t="s">
        <v>46</v>
      </c>
      <c r="D41" s="5" t="s">
        <v>396</v>
      </c>
      <c r="E41" s="3" t="s">
        <v>248</v>
      </c>
      <c r="F41" s="5" t="s">
        <v>395</v>
      </c>
      <c r="G41" s="3" t="s">
        <v>3</v>
      </c>
      <c r="H41" s="5" t="s">
        <v>394</v>
      </c>
      <c r="I41" s="12">
        <v>3.2</v>
      </c>
      <c r="J41" s="13">
        <f t="shared" si="0"/>
        <v>25.6</v>
      </c>
      <c r="L41" s="18">
        <v>8</v>
      </c>
    </row>
    <row r="42" spans="1:12">
      <c r="A42" s="3">
        <f t="shared" si="2"/>
        <v>8</v>
      </c>
      <c r="B42" s="3" t="s">
        <v>45</v>
      </c>
      <c r="C42" s="3" t="s">
        <v>44</v>
      </c>
      <c r="D42" s="5" t="s">
        <v>401</v>
      </c>
      <c r="E42" s="3" t="s">
        <v>248</v>
      </c>
      <c r="F42" s="3" t="s">
        <v>291</v>
      </c>
      <c r="G42" s="3" t="s">
        <v>43</v>
      </c>
      <c r="H42" s="3" t="s">
        <v>292</v>
      </c>
      <c r="I42" s="12">
        <v>0.7</v>
      </c>
      <c r="J42" s="13">
        <f t="shared" si="0"/>
        <v>5.6</v>
      </c>
      <c r="L42" s="18">
        <v>8</v>
      </c>
    </row>
    <row r="43" spans="1:12">
      <c r="A43" s="3">
        <f t="shared" si="2"/>
        <v>1</v>
      </c>
      <c r="B43" s="3" t="s">
        <v>42</v>
      </c>
      <c r="C43" s="3" t="s">
        <v>41</v>
      </c>
      <c r="D43" s="5" t="s">
        <v>403</v>
      </c>
      <c r="E43" s="3" t="s">
        <v>248</v>
      </c>
      <c r="F43" s="19" t="s">
        <v>404</v>
      </c>
      <c r="G43" s="3" t="s">
        <v>40</v>
      </c>
      <c r="H43" s="3" t="s">
        <v>292</v>
      </c>
      <c r="I43" s="12">
        <v>0</v>
      </c>
      <c r="J43" s="13">
        <f t="shared" si="0"/>
        <v>0</v>
      </c>
      <c r="L43">
        <v>1</v>
      </c>
    </row>
    <row r="44" spans="1:12">
      <c r="A44" s="3">
        <f t="shared" si="2"/>
        <v>8</v>
      </c>
      <c r="B44" s="3" t="s">
        <v>39</v>
      </c>
      <c r="C44" s="3" t="s">
        <v>38</v>
      </c>
      <c r="D44" s="3" t="s">
        <v>517</v>
      </c>
      <c r="E44" s="3" t="s">
        <v>248</v>
      </c>
      <c r="F44" s="5" t="s">
        <v>518</v>
      </c>
      <c r="G44" s="3" t="s">
        <v>37</v>
      </c>
      <c r="H44" s="5" t="s">
        <v>377</v>
      </c>
      <c r="I44" s="12">
        <v>2.4500000000000002</v>
      </c>
      <c r="J44" s="13">
        <f t="shared" si="0"/>
        <v>19.600000000000001</v>
      </c>
      <c r="L44" s="18">
        <v>8</v>
      </c>
    </row>
    <row r="45" spans="1:12">
      <c r="A45" s="3">
        <f t="shared" si="2"/>
        <v>8</v>
      </c>
      <c r="B45" s="3" t="s">
        <v>36</v>
      </c>
      <c r="C45" s="3" t="s">
        <v>36</v>
      </c>
      <c r="D45" s="5" t="s">
        <v>483</v>
      </c>
      <c r="E45" s="3" t="s">
        <v>248</v>
      </c>
      <c r="F45" s="5" t="s">
        <v>485</v>
      </c>
      <c r="G45" s="3" t="s">
        <v>0</v>
      </c>
      <c r="H45" s="5" t="s">
        <v>484</v>
      </c>
      <c r="I45" s="12">
        <v>3.65</v>
      </c>
      <c r="J45" s="13">
        <f t="shared" si="0"/>
        <v>29.2</v>
      </c>
      <c r="L45" s="18">
        <v>8</v>
      </c>
    </row>
    <row r="46" spans="1:12">
      <c r="A46" s="3">
        <f t="shared" si="2"/>
        <v>8</v>
      </c>
      <c r="B46" s="3" t="s">
        <v>35</v>
      </c>
      <c r="C46" s="3" t="s">
        <v>34</v>
      </c>
      <c r="D46" s="5" t="s">
        <v>519</v>
      </c>
      <c r="E46" s="5" t="s">
        <v>255</v>
      </c>
      <c r="F46" s="5" t="s">
        <v>520</v>
      </c>
      <c r="G46" s="3" t="s">
        <v>33</v>
      </c>
      <c r="H46" s="5" t="s">
        <v>256</v>
      </c>
      <c r="I46" s="12">
        <v>1.05</v>
      </c>
      <c r="J46" s="13">
        <f t="shared" si="0"/>
        <v>8.4</v>
      </c>
      <c r="L46" s="18">
        <v>8</v>
      </c>
    </row>
    <row r="47" spans="1:12">
      <c r="A47" s="3">
        <f t="shared" si="2"/>
        <v>8</v>
      </c>
      <c r="B47" s="3" t="s">
        <v>32</v>
      </c>
      <c r="C47" s="3" t="s">
        <v>31</v>
      </c>
      <c r="D47" s="5" t="s">
        <v>522</v>
      </c>
      <c r="E47" s="3" t="s">
        <v>248</v>
      </c>
      <c r="F47" s="5" t="s">
        <v>521</v>
      </c>
      <c r="G47" s="3" t="s">
        <v>30</v>
      </c>
      <c r="H47" s="5" t="s">
        <v>523</v>
      </c>
      <c r="I47" s="12">
        <v>2.5499999999999998</v>
      </c>
      <c r="J47" s="13">
        <f t="shared" si="0"/>
        <v>20.399999999999999</v>
      </c>
      <c r="L47" s="18">
        <v>8</v>
      </c>
    </row>
    <row r="48" spans="1:12">
      <c r="A48" s="3">
        <f t="shared" si="2"/>
        <v>8</v>
      </c>
      <c r="B48" s="3" t="s">
        <v>29</v>
      </c>
      <c r="C48" s="3" t="s">
        <v>29</v>
      </c>
      <c r="D48" s="5" t="s">
        <v>526</v>
      </c>
      <c r="E48" s="3" t="s">
        <v>248</v>
      </c>
      <c r="F48" s="5" t="s">
        <v>29</v>
      </c>
      <c r="G48" s="3" t="s">
        <v>28</v>
      </c>
      <c r="H48" s="19" t="s">
        <v>276</v>
      </c>
      <c r="I48" s="12">
        <v>12.75</v>
      </c>
      <c r="J48" s="13">
        <f t="shared" si="0"/>
        <v>102</v>
      </c>
      <c r="L48" s="18">
        <v>8</v>
      </c>
    </row>
    <row r="49" spans="1:15">
      <c r="A49" s="3">
        <f t="shared" si="2"/>
        <v>1</v>
      </c>
      <c r="B49" s="3" t="s">
        <v>27</v>
      </c>
      <c r="C49" s="3" t="s">
        <v>26</v>
      </c>
      <c r="D49" s="5" t="s">
        <v>410</v>
      </c>
      <c r="E49" s="3" t="s">
        <v>248</v>
      </c>
      <c r="F49" s="19" t="s">
        <v>404</v>
      </c>
      <c r="G49" s="3" t="s">
        <v>25</v>
      </c>
      <c r="H49" s="3" t="s">
        <v>292</v>
      </c>
      <c r="I49" s="12">
        <v>0</v>
      </c>
      <c r="J49" s="13">
        <f t="shared" si="0"/>
        <v>0</v>
      </c>
      <c r="L49">
        <v>1</v>
      </c>
    </row>
    <row r="50" spans="1:15">
      <c r="A50" s="3">
        <f t="shared" si="2"/>
        <v>8</v>
      </c>
      <c r="B50" s="3" t="s">
        <v>24</v>
      </c>
      <c r="C50" s="3" t="s">
        <v>23</v>
      </c>
      <c r="D50" s="5" t="s">
        <v>412</v>
      </c>
      <c r="E50" s="3" t="s">
        <v>248</v>
      </c>
      <c r="F50" s="5" t="s">
        <v>411</v>
      </c>
      <c r="G50" s="3" t="s">
        <v>22</v>
      </c>
      <c r="H50" s="5" t="s">
        <v>413</v>
      </c>
      <c r="I50" s="12">
        <v>0.1</v>
      </c>
      <c r="J50" s="13">
        <f t="shared" si="0"/>
        <v>0.8</v>
      </c>
      <c r="L50" s="18">
        <v>8</v>
      </c>
    </row>
    <row r="51" spans="1:15">
      <c r="A51" s="3">
        <f t="shared" si="2"/>
        <v>8</v>
      </c>
      <c r="B51" s="3" t="s">
        <v>21</v>
      </c>
      <c r="C51" s="3" t="s">
        <v>21</v>
      </c>
      <c r="D51" s="5" t="s">
        <v>505</v>
      </c>
      <c r="E51" s="5" t="s">
        <v>305</v>
      </c>
      <c r="F51" s="21">
        <v>9512500</v>
      </c>
      <c r="G51" s="3" t="s">
        <v>20</v>
      </c>
      <c r="H51" s="5" t="s">
        <v>506</v>
      </c>
      <c r="I51" s="12">
        <v>3.72</v>
      </c>
      <c r="J51" s="13">
        <f t="shared" si="0"/>
        <v>29.76</v>
      </c>
      <c r="L51" s="18">
        <v>8</v>
      </c>
    </row>
    <row r="52" spans="1:15">
      <c r="A52" s="3">
        <f t="shared" si="2"/>
        <v>8</v>
      </c>
      <c r="B52" s="3" t="s">
        <v>19</v>
      </c>
      <c r="C52" s="3" t="s">
        <v>18</v>
      </c>
      <c r="D52" s="5" t="s">
        <v>427</v>
      </c>
      <c r="E52" s="3" t="s">
        <v>248</v>
      </c>
      <c r="F52" s="5" t="s">
        <v>426</v>
      </c>
      <c r="G52" s="3" t="s">
        <v>17</v>
      </c>
      <c r="H52" s="5" t="s">
        <v>428</v>
      </c>
      <c r="I52" s="12">
        <v>0.85</v>
      </c>
      <c r="J52" s="13">
        <f t="shared" si="0"/>
        <v>6.8</v>
      </c>
      <c r="L52" s="18">
        <v>8</v>
      </c>
    </row>
    <row r="53" spans="1:15">
      <c r="A53" s="3">
        <f t="shared" si="2"/>
        <v>8</v>
      </c>
      <c r="B53" s="3" t="s">
        <v>16</v>
      </c>
      <c r="C53" s="3" t="s">
        <v>16</v>
      </c>
      <c r="D53" s="5" t="s">
        <v>507</v>
      </c>
      <c r="E53" s="5" t="s">
        <v>305</v>
      </c>
      <c r="F53" s="21">
        <v>1761573</v>
      </c>
      <c r="G53" s="3" t="s">
        <v>15</v>
      </c>
      <c r="H53" s="5" t="s">
        <v>444</v>
      </c>
      <c r="I53" s="12">
        <v>1.1299999999999999</v>
      </c>
      <c r="J53" s="13">
        <f t="shared" si="0"/>
        <v>9.0399999999999991</v>
      </c>
      <c r="L53" s="18">
        <v>8</v>
      </c>
    </row>
    <row r="54" spans="1:15" s="18" customFormat="1">
      <c r="A54" s="3">
        <f t="shared" si="2"/>
        <v>8</v>
      </c>
      <c r="B54" s="4" t="s">
        <v>278</v>
      </c>
      <c r="C54" s="5" t="s">
        <v>277</v>
      </c>
      <c r="D54" s="5" t="s">
        <v>277</v>
      </c>
      <c r="E54" s="3" t="s">
        <v>248</v>
      </c>
      <c r="F54" s="5" t="s">
        <v>278</v>
      </c>
      <c r="G54" s="8" t="s">
        <v>276</v>
      </c>
      <c r="H54" s="5" t="s">
        <v>251</v>
      </c>
      <c r="I54" s="20">
        <v>0.21</v>
      </c>
      <c r="J54" s="15">
        <f t="shared" si="0"/>
        <v>1.68</v>
      </c>
      <c r="L54" s="18">
        <v>8</v>
      </c>
    </row>
    <row r="55" spans="1:15">
      <c r="A55" s="3">
        <f t="shared" si="2"/>
        <v>1</v>
      </c>
      <c r="B55" s="5"/>
      <c r="C55" s="4" t="s">
        <v>508</v>
      </c>
      <c r="D55" s="16" t="s">
        <v>508</v>
      </c>
      <c r="E55" s="3" t="s">
        <v>248</v>
      </c>
      <c r="F55" s="5" t="s">
        <v>509</v>
      </c>
      <c r="G55" s="8" t="s">
        <v>276</v>
      </c>
      <c r="H55" s="16" t="s">
        <v>510</v>
      </c>
      <c r="I55" s="17">
        <v>1.85</v>
      </c>
      <c r="J55" s="15">
        <f t="shared" si="0"/>
        <v>1.85</v>
      </c>
      <c r="L55">
        <v>1</v>
      </c>
    </row>
    <row r="56" spans="1:15">
      <c r="A56" s="3">
        <f t="shared" si="2"/>
        <v>8</v>
      </c>
      <c r="B56" s="4" t="s">
        <v>511</v>
      </c>
      <c r="C56" s="4" t="s">
        <v>512</v>
      </c>
      <c r="D56" s="4" t="s">
        <v>512</v>
      </c>
      <c r="E56" s="3" t="s">
        <v>248</v>
      </c>
      <c r="F56" s="4" t="s">
        <v>511</v>
      </c>
      <c r="G56" s="8" t="s">
        <v>276</v>
      </c>
      <c r="H56" s="16" t="s">
        <v>513</v>
      </c>
      <c r="I56" s="17">
        <v>1.1499999999999999</v>
      </c>
      <c r="J56" s="15">
        <f t="shared" si="0"/>
        <v>9.1999999999999993</v>
      </c>
      <c r="L56" s="18">
        <v>8</v>
      </c>
    </row>
    <row r="57" spans="1:15">
      <c r="A57" s="3">
        <f t="shared" si="2"/>
        <v>8</v>
      </c>
      <c r="B57" s="5"/>
      <c r="C57" s="4" t="s">
        <v>524</v>
      </c>
      <c r="D57" s="4" t="s">
        <v>524</v>
      </c>
      <c r="E57" s="3" t="s">
        <v>248</v>
      </c>
      <c r="F57" s="4" t="s">
        <v>525</v>
      </c>
      <c r="G57" s="8" t="s">
        <v>276</v>
      </c>
      <c r="H57" s="22" t="s">
        <v>276</v>
      </c>
      <c r="I57" s="17">
        <v>0.22</v>
      </c>
      <c r="J57" s="15">
        <f t="shared" si="0"/>
        <v>1.76</v>
      </c>
      <c r="L57" s="18">
        <v>8</v>
      </c>
    </row>
    <row r="58" spans="1:15" s="18" customFormat="1">
      <c r="A58" s="4">
        <f>5*L58</f>
        <v>40</v>
      </c>
      <c r="B58" s="5"/>
      <c r="C58" s="4" t="s">
        <v>293</v>
      </c>
      <c r="D58" s="4" t="s">
        <v>293</v>
      </c>
      <c r="E58" s="3" t="s">
        <v>248</v>
      </c>
      <c r="F58" s="4" t="s">
        <v>294</v>
      </c>
      <c r="G58" s="8" t="s">
        <v>276</v>
      </c>
      <c r="H58" s="4" t="s">
        <v>295</v>
      </c>
      <c r="I58" s="12">
        <v>0.17</v>
      </c>
      <c r="J58" s="15">
        <f t="shared" si="0"/>
        <v>6.8000000000000007</v>
      </c>
      <c r="L58" s="18">
        <v>8</v>
      </c>
    </row>
    <row r="59" spans="1:15">
      <c r="A59" s="3">
        <f>1*L59</f>
        <v>8</v>
      </c>
      <c r="B59" s="5"/>
      <c r="C59" s="4" t="s">
        <v>527</v>
      </c>
      <c r="D59" s="16" t="s">
        <v>527</v>
      </c>
      <c r="E59" s="3" t="s">
        <v>248</v>
      </c>
      <c r="F59" s="16" t="s">
        <v>528</v>
      </c>
      <c r="G59" s="8" t="s">
        <v>276</v>
      </c>
      <c r="H59" s="16" t="s">
        <v>529</v>
      </c>
      <c r="I59" s="17">
        <v>0.14000000000000001</v>
      </c>
      <c r="J59" s="17">
        <f>I59*A59</f>
        <v>1.1200000000000001</v>
      </c>
      <c r="L59" s="18">
        <v>8</v>
      </c>
      <c r="O59" s="37"/>
    </row>
    <row r="60" spans="1:15" s="18" customFormat="1">
      <c r="A60" s="4">
        <f>2*L60</f>
        <v>16</v>
      </c>
      <c r="B60" s="5"/>
      <c r="C60" s="4" t="s">
        <v>445</v>
      </c>
      <c r="D60" s="4" t="s">
        <v>445</v>
      </c>
      <c r="E60" s="3" t="s">
        <v>248</v>
      </c>
      <c r="F60" s="16" t="s">
        <v>446</v>
      </c>
      <c r="G60" s="8" t="s">
        <v>276</v>
      </c>
      <c r="H60" s="16" t="s">
        <v>377</v>
      </c>
      <c r="I60" s="17">
        <v>0.26</v>
      </c>
      <c r="J60" s="17">
        <v>0.26</v>
      </c>
      <c r="L60" s="18">
        <v>8</v>
      </c>
      <c r="O60" s="37"/>
    </row>
    <row r="61" spans="1:15" s="18" customFormat="1">
      <c r="A61" s="3">
        <f>1*L61</f>
        <v>8</v>
      </c>
      <c r="B61" s="5"/>
      <c r="C61" s="4" t="s">
        <v>449</v>
      </c>
      <c r="D61" s="5" t="s">
        <v>449</v>
      </c>
      <c r="E61" s="3" t="s">
        <v>248</v>
      </c>
      <c r="F61" s="16" t="s">
        <v>448</v>
      </c>
      <c r="G61" s="8" t="s">
        <v>276</v>
      </c>
      <c r="H61" s="16" t="s">
        <v>342</v>
      </c>
      <c r="I61" s="12">
        <v>0.25</v>
      </c>
      <c r="J61" s="17">
        <v>0.25</v>
      </c>
      <c r="L61" s="18">
        <v>8</v>
      </c>
      <c r="O61" s="37"/>
    </row>
    <row r="62" spans="1:15" s="18" customFormat="1">
      <c r="A62" s="4">
        <f>2*L62</f>
        <v>16</v>
      </c>
      <c r="B62" s="5"/>
      <c r="C62" s="4" t="s">
        <v>442</v>
      </c>
      <c r="D62" s="16" t="s">
        <v>442</v>
      </c>
      <c r="E62" s="3" t="s">
        <v>248</v>
      </c>
      <c r="F62" s="16" t="s">
        <v>443</v>
      </c>
      <c r="G62" s="8" t="s">
        <v>276</v>
      </c>
      <c r="H62" s="16" t="s">
        <v>444</v>
      </c>
      <c r="I62" s="17">
        <v>0.16</v>
      </c>
      <c r="J62" s="17">
        <f>I62*A62</f>
        <v>2.56</v>
      </c>
      <c r="L62" s="18">
        <v>8</v>
      </c>
    </row>
    <row r="63" spans="1:15">
      <c r="A63" s="3">
        <f>1*L63</f>
        <v>8</v>
      </c>
      <c r="B63" s="5"/>
      <c r="C63" s="4" t="s">
        <v>530</v>
      </c>
      <c r="D63" s="16" t="s">
        <v>530</v>
      </c>
      <c r="E63" s="3" t="s">
        <v>248</v>
      </c>
      <c r="F63" s="16" t="s">
        <v>531</v>
      </c>
      <c r="G63" s="8" t="s">
        <v>276</v>
      </c>
      <c r="H63" s="16" t="s">
        <v>484</v>
      </c>
      <c r="I63" s="17">
        <v>0.42</v>
      </c>
      <c r="J63" s="17">
        <f>I63*A63</f>
        <v>3.36</v>
      </c>
      <c r="L63" s="18">
        <v>8</v>
      </c>
    </row>
    <row r="64" spans="1:15">
      <c r="A64" s="16">
        <f>8*L64</f>
        <v>8</v>
      </c>
      <c r="B64" s="5"/>
      <c r="C64" s="4" t="s">
        <v>532</v>
      </c>
      <c r="D64" s="16" t="s">
        <v>532</v>
      </c>
      <c r="E64" s="3" t="s">
        <v>248</v>
      </c>
      <c r="F64" s="16" t="s">
        <v>533</v>
      </c>
      <c r="G64" s="8" t="s">
        <v>276</v>
      </c>
      <c r="H64" s="16" t="s">
        <v>534</v>
      </c>
      <c r="I64" s="17">
        <v>0.04</v>
      </c>
      <c r="J64" s="17">
        <f>I64*A64</f>
        <v>0.32</v>
      </c>
      <c r="L64">
        <v>1</v>
      </c>
    </row>
    <row r="66" spans="1:1">
      <c r="A66" s="18" t="s">
        <v>535</v>
      </c>
    </row>
  </sheetData>
  <mergeCells count="1">
    <mergeCell ref="A1:D1"/>
  </mergeCells>
  <pageMargins left="0.78740157499999996" right="0.78740157499999996" top="0.984251969" bottom="0.984251969" header="0.4921259845" footer="0.4921259845"/>
  <ignoredErrors>
    <ignoredError sqref="A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L17"/>
  <sheetViews>
    <sheetView showGridLines="0" zoomScale="80" zoomScaleNormal="80" workbookViewId="0">
      <selection sqref="A1:E1"/>
    </sheetView>
  </sheetViews>
  <sheetFormatPr baseColWidth="10" defaultRowHeight="12.75"/>
  <cols>
    <col min="1" max="1" width="7.140625" customWidth="1"/>
    <col min="2" max="2" width="25.28515625" bestFit="1" customWidth="1"/>
    <col min="3" max="3" width="47" customWidth="1"/>
    <col min="4" max="4" width="51.7109375" customWidth="1"/>
    <col min="5" max="5" width="17.28515625" bestFit="1" customWidth="1"/>
    <col min="6" max="6" width="17.140625" bestFit="1" customWidth="1"/>
    <col min="7" max="7" width="8.5703125" bestFit="1" customWidth="1"/>
    <col min="8" max="8" width="13.42578125" bestFit="1" customWidth="1"/>
  </cols>
  <sheetData>
    <row r="1" spans="1:12" ht="38.25" customHeight="1">
      <c r="A1" s="38" t="s">
        <v>154</v>
      </c>
      <c r="B1" s="39"/>
      <c r="C1" s="39"/>
      <c r="D1" s="39"/>
      <c r="E1" s="39"/>
    </row>
    <row r="3" spans="1:12" ht="25.5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2">
      <c r="A4" s="3">
        <v>1</v>
      </c>
      <c r="B4" s="3" t="s">
        <v>153</v>
      </c>
      <c r="C4" s="3" t="s">
        <v>142</v>
      </c>
      <c r="D4" s="3" t="s">
        <v>152</v>
      </c>
      <c r="E4" s="3" t="s">
        <v>248</v>
      </c>
      <c r="F4" s="5" t="s">
        <v>318</v>
      </c>
      <c r="G4" s="3" t="s">
        <v>152</v>
      </c>
      <c r="H4" s="5" t="s">
        <v>292</v>
      </c>
      <c r="I4" s="12">
        <v>0.28999999999999998</v>
      </c>
      <c r="J4" s="13">
        <f t="shared" ref="J4:J17" si="0">I4*A4</f>
        <v>0.28999999999999998</v>
      </c>
    </row>
    <row r="5" spans="1:12">
      <c r="A5" s="3">
        <v>1</v>
      </c>
      <c r="B5" s="3" t="s">
        <v>151</v>
      </c>
      <c r="C5" s="3" t="s">
        <v>58</v>
      </c>
      <c r="D5" s="3" t="s">
        <v>150</v>
      </c>
      <c r="E5" s="3" t="s">
        <v>248</v>
      </c>
      <c r="F5" s="3" t="s">
        <v>316</v>
      </c>
      <c r="G5" s="3" t="s">
        <v>150</v>
      </c>
      <c r="H5" s="5" t="s">
        <v>271</v>
      </c>
      <c r="I5" s="12">
        <v>0.5</v>
      </c>
      <c r="J5" s="13">
        <f t="shared" si="0"/>
        <v>0.5</v>
      </c>
    </row>
    <row r="6" spans="1:12">
      <c r="A6" s="3">
        <v>1</v>
      </c>
      <c r="B6" s="3" t="s">
        <v>123</v>
      </c>
      <c r="C6" s="3" t="s">
        <v>60</v>
      </c>
      <c r="D6" s="3" t="s">
        <v>149</v>
      </c>
      <c r="E6" s="3" t="s">
        <v>248</v>
      </c>
      <c r="F6" s="3" t="s">
        <v>259</v>
      </c>
      <c r="G6" s="3" t="s">
        <v>149</v>
      </c>
      <c r="H6" s="3" t="s">
        <v>260</v>
      </c>
      <c r="I6" s="14">
        <v>8.2000000000000003E-2</v>
      </c>
      <c r="J6" s="13">
        <f t="shared" si="0"/>
        <v>8.2000000000000003E-2</v>
      </c>
    </row>
    <row r="7" spans="1:12">
      <c r="A7" s="3">
        <v>1</v>
      </c>
      <c r="B7" s="3" t="s">
        <v>148</v>
      </c>
      <c r="C7" s="3" t="s">
        <v>114</v>
      </c>
      <c r="D7" s="3" t="s">
        <v>147</v>
      </c>
      <c r="E7" s="3" t="s">
        <v>248</v>
      </c>
      <c r="F7" s="3" t="s">
        <v>284</v>
      </c>
      <c r="G7" s="3" t="s">
        <v>147</v>
      </c>
      <c r="H7" s="3" t="s">
        <v>285</v>
      </c>
      <c r="I7" s="14">
        <v>7.0000000000000007E-2</v>
      </c>
      <c r="J7" s="13">
        <f t="shared" si="0"/>
        <v>7.0000000000000007E-2</v>
      </c>
    </row>
    <row r="8" spans="1:12">
      <c r="A8" s="3">
        <v>1</v>
      </c>
      <c r="B8" s="3" t="s">
        <v>102</v>
      </c>
      <c r="C8" s="3" t="s">
        <v>60</v>
      </c>
      <c r="D8" s="3" t="s">
        <v>146</v>
      </c>
      <c r="E8" s="3" t="s">
        <v>248</v>
      </c>
      <c r="F8" s="5" t="s">
        <v>320</v>
      </c>
      <c r="G8" s="3" t="s">
        <v>146</v>
      </c>
      <c r="H8" s="5" t="s">
        <v>260</v>
      </c>
      <c r="I8" s="11">
        <v>8.2000000000000003E-2</v>
      </c>
      <c r="J8" s="13">
        <f t="shared" si="0"/>
        <v>8.2000000000000003E-2</v>
      </c>
    </row>
    <row r="9" spans="1:12">
      <c r="A9" s="3">
        <v>1</v>
      </c>
      <c r="B9" s="3" t="s">
        <v>145</v>
      </c>
      <c r="C9" s="3" t="s">
        <v>60</v>
      </c>
      <c r="D9" s="3" t="s">
        <v>144</v>
      </c>
      <c r="E9" s="3" t="s">
        <v>248</v>
      </c>
      <c r="F9" s="5" t="s">
        <v>322</v>
      </c>
      <c r="G9" s="3" t="s">
        <v>144</v>
      </c>
      <c r="H9" s="5" t="s">
        <v>260</v>
      </c>
      <c r="I9" s="11">
        <v>8.2000000000000003E-2</v>
      </c>
      <c r="J9" s="13">
        <f t="shared" si="0"/>
        <v>8.2000000000000003E-2</v>
      </c>
    </row>
    <row r="10" spans="1:12">
      <c r="A10" s="3">
        <v>1</v>
      </c>
      <c r="B10" s="3" t="s">
        <v>143</v>
      </c>
      <c r="C10" s="3" t="s">
        <v>142</v>
      </c>
      <c r="D10" s="3" t="s">
        <v>141</v>
      </c>
      <c r="E10" s="3" t="s">
        <v>248</v>
      </c>
      <c r="F10" s="5" t="s">
        <v>323</v>
      </c>
      <c r="G10" s="3" t="s">
        <v>141</v>
      </c>
      <c r="H10" s="5" t="s">
        <v>292</v>
      </c>
      <c r="I10" s="12">
        <v>0.27</v>
      </c>
      <c r="J10" s="13">
        <f t="shared" si="0"/>
        <v>0.27</v>
      </c>
    </row>
    <row r="11" spans="1:12">
      <c r="A11" s="3">
        <v>1</v>
      </c>
      <c r="B11" s="3" t="s">
        <v>140</v>
      </c>
      <c r="C11" s="3" t="s">
        <v>140</v>
      </c>
      <c r="D11" s="3" t="s">
        <v>139</v>
      </c>
      <c r="E11" s="3" t="s">
        <v>248</v>
      </c>
      <c r="F11" s="5" t="s">
        <v>325</v>
      </c>
      <c r="G11" s="3" t="s">
        <v>139</v>
      </c>
      <c r="H11" s="5" t="s">
        <v>315</v>
      </c>
      <c r="I11" s="12">
        <v>0.84</v>
      </c>
      <c r="J11" s="13">
        <f t="shared" si="0"/>
        <v>0.84</v>
      </c>
    </row>
    <row r="12" spans="1:12">
      <c r="A12" s="3">
        <v>1</v>
      </c>
      <c r="B12" s="3" t="s">
        <v>137</v>
      </c>
      <c r="C12" s="3" t="s">
        <v>138</v>
      </c>
      <c r="D12" s="3" t="s">
        <v>25</v>
      </c>
      <c r="E12" s="3" t="s">
        <v>248</v>
      </c>
      <c r="F12" s="5" t="s">
        <v>326</v>
      </c>
      <c r="G12" s="3" t="s">
        <v>25</v>
      </c>
      <c r="H12" s="5" t="s">
        <v>292</v>
      </c>
      <c r="I12" s="12">
        <v>0.24</v>
      </c>
      <c r="J12" s="13">
        <f t="shared" si="0"/>
        <v>0.24</v>
      </c>
    </row>
    <row r="13" spans="1:12">
      <c r="A13" s="3">
        <v>1</v>
      </c>
      <c r="B13" s="3" t="s">
        <v>137</v>
      </c>
      <c r="C13" s="3" t="s">
        <v>137</v>
      </c>
      <c r="D13" s="3" t="s">
        <v>136</v>
      </c>
      <c r="E13" s="3" t="s">
        <v>248</v>
      </c>
      <c r="F13" s="5" t="s">
        <v>330</v>
      </c>
      <c r="G13" s="3" t="s">
        <v>136</v>
      </c>
      <c r="H13" s="5" t="s">
        <v>292</v>
      </c>
      <c r="I13" s="12">
        <v>0.96</v>
      </c>
      <c r="J13" s="13">
        <f t="shared" si="0"/>
        <v>0.96</v>
      </c>
    </row>
    <row r="14" spans="1:12">
      <c r="A14" s="4">
        <v>1</v>
      </c>
      <c r="B14" s="5"/>
      <c r="C14" s="4" t="s">
        <v>293</v>
      </c>
      <c r="D14" s="8" t="s">
        <v>276</v>
      </c>
      <c r="E14" s="3" t="s">
        <v>248</v>
      </c>
      <c r="F14" s="4" t="s">
        <v>294</v>
      </c>
      <c r="G14" s="8" t="s">
        <v>276</v>
      </c>
      <c r="H14" s="4" t="s">
        <v>295</v>
      </c>
      <c r="I14" s="12">
        <v>0.17</v>
      </c>
      <c r="J14" s="15">
        <f t="shared" si="0"/>
        <v>0.17</v>
      </c>
    </row>
    <row r="15" spans="1:12">
      <c r="A15" s="4">
        <v>2</v>
      </c>
      <c r="B15" s="5"/>
      <c r="C15" s="4" t="s">
        <v>329</v>
      </c>
      <c r="D15" s="8" t="s">
        <v>276</v>
      </c>
      <c r="E15" s="3" t="s">
        <v>248</v>
      </c>
      <c r="F15" s="16" t="s">
        <v>328</v>
      </c>
      <c r="G15" s="8" t="s">
        <v>276</v>
      </c>
      <c r="H15" s="16" t="s">
        <v>292</v>
      </c>
      <c r="I15" s="17">
        <v>0.12</v>
      </c>
      <c r="J15" s="15">
        <f t="shared" si="0"/>
        <v>0.24</v>
      </c>
      <c r="L15" s="37"/>
    </row>
    <row r="16" spans="1:12">
      <c r="A16" s="4">
        <v>1</v>
      </c>
      <c r="B16" s="5" t="s">
        <v>335</v>
      </c>
      <c r="C16" s="4" t="s">
        <v>333</v>
      </c>
      <c r="D16" s="8" t="s">
        <v>276</v>
      </c>
      <c r="E16" s="3" t="s">
        <v>248</v>
      </c>
      <c r="F16" s="16" t="s">
        <v>332</v>
      </c>
      <c r="G16" s="8" t="s">
        <v>276</v>
      </c>
      <c r="H16" s="16" t="s">
        <v>334</v>
      </c>
      <c r="I16" s="17">
        <v>2.7</v>
      </c>
      <c r="J16" s="15">
        <f t="shared" si="0"/>
        <v>2.7</v>
      </c>
      <c r="L16" s="37"/>
    </row>
    <row r="17" spans="1:12">
      <c r="A17" s="4">
        <v>1</v>
      </c>
      <c r="B17" s="5"/>
      <c r="C17" s="4" t="s">
        <v>440</v>
      </c>
      <c r="D17" s="8" t="s">
        <v>276</v>
      </c>
      <c r="E17" s="3" t="s">
        <v>248</v>
      </c>
      <c r="F17" s="16" t="s">
        <v>441</v>
      </c>
      <c r="G17" s="8" t="s">
        <v>276</v>
      </c>
      <c r="H17" s="16" t="s">
        <v>438</v>
      </c>
      <c r="I17" s="17">
        <v>4.3499999999999996</v>
      </c>
      <c r="J17" s="15">
        <f t="shared" si="0"/>
        <v>4.3499999999999996</v>
      </c>
      <c r="L17" s="37"/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9"/>
  <sheetViews>
    <sheetView showGridLines="0" zoomScale="90" zoomScaleNormal="90" workbookViewId="0">
      <selection sqref="A1:E1"/>
    </sheetView>
  </sheetViews>
  <sheetFormatPr baseColWidth="10" defaultRowHeight="12.75"/>
  <cols>
    <col min="1" max="1" width="7.140625" customWidth="1"/>
    <col min="2" max="2" width="13.85546875" bestFit="1" customWidth="1"/>
    <col min="3" max="3" width="20.7109375" bestFit="1" customWidth="1"/>
    <col min="4" max="4" width="31" bestFit="1" customWidth="1"/>
    <col min="5" max="5" width="17.28515625" bestFit="1" customWidth="1"/>
    <col min="6" max="6" width="16.42578125" bestFit="1" customWidth="1"/>
    <col min="7" max="7" width="8.5703125" bestFit="1" customWidth="1"/>
    <col min="10" max="10" width="12.7109375" bestFit="1" customWidth="1"/>
  </cols>
  <sheetData>
    <row r="1" spans="1:10">
      <c r="A1" s="38" t="s">
        <v>14</v>
      </c>
      <c r="B1" s="39"/>
      <c r="C1" s="39"/>
      <c r="D1" s="39"/>
      <c r="E1" s="39"/>
    </row>
    <row r="3" spans="1:10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4</v>
      </c>
      <c r="B4" s="3" t="s">
        <v>13</v>
      </c>
      <c r="C4" s="3" t="s">
        <v>58</v>
      </c>
      <c r="D4" s="5" t="s">
        <v>270</v>
      </c>
      <c r="E4" s="3" t="s">
        <v>248</v>
      </c>
      <c r="F4" s="3" t="s">
        <v>316</v>
      </c>
      <c r="G4" s="3" t="s">
        <v>150</v>
      </c>
      <c r="H4" s="5" t="s">
        <v>271</v>
      </c>
      <c r="I4" s="12">
        <v>0.5</v>
      </c>
      <c r="J4" s="12">
        <f>I4*A4</f>
        <v>2</v>
      </c>
    </row>
    <row r="5" spans="1:10">
      <c r="A5" s="3">
        <v>2</v>
      </c>
      <c r="B5" s="3" t="s">
        <v>336</v>
      </c>
      <c r="C5" s="3" t="s">
        <v>316</v>
      </c>
      <c r="D5" s="3" t="s">
        <v>272</v>
      </c>
      <c r="E5" s="3" t="s">
        <v>248</v>
      </c>
      <c r="F5" s="3" t="s">
        <v>273</v>
      </c>
      <c r="G5" s="3" t="s">
        <v>150</v>
      </c>
      <c r="H5" s="3" t="s">
        <v>271</v>
      </c>
      <c r="I5" s="14">
        <v>0.75</v>
      </c>
      <c r="J5" s="12">
        <f>I5*A5</f>
        <v>1.5</v>
      </c>
    </row>
    <row r="6" spans="1:10">
      <c r="A6" s="3">
        <v>2</v>
      </c>
      <c r="B6" s="3" t="s">
        <v>11</v>
      </c>
      <c r="C6" s="3" t="s">
        <v>11</v>
      </c>
      <c r="D6" s="5" t="s">
        <v>337</v>
      </c>
      <c r="E6" s="3" t="s">
        <v>248</v>
      </c>
      <c r="F6" s="5" t="s">
        <v>339</v>
      </c>
      <c r="G6" s="3" t="s">
        <v>10</v>
      </c>
      <c r="H6" s="5" t="s">
        <v>338</v>
      </c>
      <c r="I6" s="12">
        <v>3.5</v>
      </c>
      <c r="J6" s="12">
        <f>I6*A6</f>
        <v>7</v>
      </c>
    </row>
    <row r="7" spans="1:10">
      <c r="A7" s="4">
        <v>1</v>
      </c>
      <c r="B7" s="5" t="s">
        <v>335</v>
      </c>
      <c r="C7" s="4" t="s">
        <v>333</v>
      </c>
      <c r="D7" s="16" t="s">
        <v>333</v>
      </c>
      <c r="E7" s="3" t="s">
        <v>248</v>
      </c>
      <c r="F7" s="16" t="s">
        <v>332</v>
      </c>
      <c r="G7" s="8" t="s">
        <v>276</v>
      </c>
      <c r="H7" s="16" t="s">
        <v>334</v>
      </c>
      <c r="I7" s="17">
        <v>2.7</v>
      </c>
      <c r="J7" s="17">
        <f>I7*A7</f>
        <v>2.7</v>
      </c>
    </row>
    <row r="9" spans="1:10">
      <c r="A9" s="18" t="s">
        <v>537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J6"/>
  <sheetViews>
    <sheetView showGridLines="0" zoomScale="90" zoomScaleNormal="90" workbookViewId="0">
      <selection sqref="A1:F1"/>
    </sheetView>
  </sheetViews>
  <sheetFormatPr baseColWidth="10" defaultRowHeight="12.75"/>
  <cols>
    <col min="1" max="1" width="7.140625" customWidth="1"/>
    <col min="2" max="2" width="12" bestFit="1" customWidth="1"/>
    <col min="3" max="3" width="44" bestFit="1" customWidth="1"/>
    <col min="4" max="4" width="31.140625" customWidth="1"/>
    <col min="5" max="5" width="23.85546875" customWidth="1"/>
    <col min="6" max="6" width="20" customWidth="1"/>
  </cols>
  <sheetData>
    <row r="1" spans="1:10" ht="38.25" customHeight="1">
      <c r="A1" s="38" t="s">
        <v>9</v>
      </c>
      <c r="B1" s="39"/>
      <c r="C1" s="39"/>
      <c r="D1" s="39"/>
      <c r="E1" s="39"/>
      <c r="F1" s="39"/>
    </row>
    <row r="3" spans="1:10" ht="25.5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1</v>
      </c>
      <c r="B4" s="3" t="s">
        <v>4</v>
      </c>
      <c r="C4" s="3" t="s">
        <v>4</v>
      </c>
      <c r="D4" s="3" t="s">
        <v>341</v>
      </c>
      <c r="E4" s="3" t="s">
        <v>248</v>
      </c>
      <c r="F4" s="5" t="s">
        <v>340</v>
      </c>
      <c r="G4" s="5" t="s">
        <v>0</v>
      </c>
      <c r="H4" s="5" t="s">
        <v>342</v>
      </c>
      <c r="I4" s="12">
        <v>0.28999999999999998</v>
      </c>
      <c r="J4" s="13">
        <f>I4*A4</f>
        <v>0.28999999999999998</v>
      </c>
    </row>
    <row r="5" spans="1:10">
      <c r="A5" s="3">
        <v>1</v>
      </c>
      <c r="B5" s="3" t="s">
        <v>2</v>
      </c>
      <c r="C5" s="3" t="s">
        <v>1</v>
      </c>
      <c r="D5" s="3" t="s">
        <v>343</v>
      </c>
      <c r="E5" s="3" t="s">
        <v>248</v>
      </c>
      <c r="F5" s="5" t="s">
        <v>344</v>
      </c>
      <c r="G5" s="5" t="s">
        <v>2</v>
      </c>
      <c r="H5" s="5" t="s">
        <v>2</v>
      </c>
      <c r="I5" s="12">
        <v>0.56000000000000005</v>
      </c>
      <c r="J5" s="13">
        <f>I5*A5</f>
        <v>0.56000000000000005</v>
      </c>
    </row>
    <row r="6" spans="1:10" s="1" customFormat="1">
      <c r="A6" s="5">
        <v>1</v>
      </c>
      <c r="B6" s="5"/>
      <c r="C6" s="4" t="s">
        <v>449</v>
      </c>
      <c r="D6" s="5" t="s">
        <v>449</v>
      </c>
      <c r="E6" s="3" t="s">
        <v>248</v>
      </c>
      <c r="F6" s="16" t="s">
        <v>448</v>
      </c>
      <c r="G6" s="8" t="s">
        <v>276</v>
      </c>
      <c r="H6" s="16" t="s">
        <v>342</v>
      </c>
      <c r="I6" s="12">
        <v>0.25</v>
      </c>
      <c r="J6" s="17">
        <f t="shared" ref="J6" si="0">I6*A6</f>
        <v>0.25</v>
      </c>
    </row>
  </sheetData>
  <mergeCells count="1">
    <mergeCell ref="A1:F1"/>
  </mergeCells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L16"/>
  <sheetViews>
    <sheetView showGridLines="0" zoomScale="80" zoomScaleNormal="80" workbookViewId="0">
      <selection activeCell="H5" sqref="H5:I5"/>
    </sheetView>
  </sheetViews>
  <sheetFormatPr baseColWidth="10" defaultRowHeight="12.75"/>
  <cols>
    <col min="1" max="1" width="7.140625" customWidth="1"/>
    <col min="2" max="2" width="11.7109375" bestFit="1" customWidth="1"/>
    <col min="3" max="3" width="44" bestFit="1" customWidth="1"/>
    <col min="4" max="4" width="55.7109375" bestFit="1" customWidth="1"/>
    <col min="5" max="5" width="17.28515625" bestFit="1" customWidth="1"/>
    <col min="6" max="6" width="17.140625" bestFit="1" customWidth="1"/>
    <col min="7" max="7" width="14.140625" bestFit="1" customWidth="1"/>
    <col min="8" max="8" width="19.28515625" bestFit="1" customWidth="1"/>
    <col min="10" max="10" width="12.7109375" bestFit="1" customWidth="1"/>
  </cols>
  <sheetData>
    <row r="1" spans="1:12" ht="51" customHeight="1">
      <c r="A1" s="38" t="s">
        <v>167</v>
      </c>
      <c r="B1" s="39"/>
      <c r="C1" s="39"/>
      <c r="D1" s="39"/>
    </row>
    <row r="3" spans="1:12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2">
      <c r="A4" s="3">
        <v>4</v>
      </c>
      <c r="B4" s="3" t="s">
        <v>166</v>
      </c>
      <c r="C4" s="3" t="s">
        <v>165</v>
      </c>
      <c r="D4" s="5" t="s">
        <v>433</v>
      </c>
      <c r="E4" s="3" t="s">
        <v>248</v>
      </c>
      <c r="F4" s="5" t="s">
        <v>431</v>
      </c>
      <c r="G4" s="3" t="s">
        <v>164</v>
      </c>
      <c r="H4" s="5" t="s">
        <v>432</v>
      </c>
      <c r="I4" s="12">
        <v>0.04</v>
      </c>
      <c r="J4" s="13">
        <f>A4*I4</f>
        <v>0.16</v>
      </c>
    </row>
    <row r="5" spans="1:12">
      <c r="A5" s="3">
        <v>3</v>
      </c>
      <c r="B5" s="3" t="s">
        <v>69</v>
      </c>
      <c r="C5" s="3" t="s">
        <v>68</v>
      </c>
      <c r="D5" s="5" t="s">
        <v>380</v>
      </c>
      <c r="E5" s="3" t="s">
        <v>248</v>
      </c>
      <c r="F5" s="5" t="s">
        <v>379</v>
      </c>
      <c r="G5" s="3" t="s">
        <v>163</v>
      </c>
      <c r="H5" s="5" t="s">
        <v>381</v>
      </c>
      <c r="I5" s="12">
        <v>0.06</v>
      </c>
      <c r="J5" s="13">
        <f t="shared" ref="J5:J10" si="0">A5*I5</f>
        <v>0.18</v>
      </c>
    </row>
    <row r="6" spans="1:12">
      <c r="A6" s="3">
        <v>1</v>
      </c>
      <c r="B6" s="3" t="s">
        <v>162</v>
      </c>
      <c r="C6" s="3" t="s">
        <v>162</v>
      </c>
      <c r="D6" s="5" t="s">
        <v>430</v>
      </c>
      <c r="E6" s="3" t="s">
        <v>248</v>
      </c>
      <c r="F6" s="5" t="s">
        <v>429</v>
      </c>
      <c r="G6" s="3" t="s">
        <v>3</v>
      </c>
      <c r="H6" s="5" t="s">
        <v>386</v>
      </c>
      <c r="I6" s="12">
        <v>0.41</v>
      </c>
      <c r="J6" s="13">
        <f t="shared" si="0"/>
        <v>0.41</v>
      </c>
    </row>
    <row r="7" spans="1:12">
      <c r="A7" s="3">
        <v>2</v>
      </c>
      <c r="B7" s="3" t="s">
        <v>161</v>
      </c>
      <c r="C7" s="3" t="s">
        <v>161</v>
      </c>
      <c r="D7" s="5" t="s">
        <v>406</v>
      </c>
      <c r="E7" s="3" t="s">
        <v>248</v>
      </c>
      <c r="F7" s="5" t="s">
        <v>405</v>
      </c>
      <c r="G7" s="3" t="s">
        <v>160</v>
      </c>
      <c r="H7" s="5" t="s">
        <v>392</v>
      </c>
      <c r="I7" s="12">
        <v>2.75</v>
      </c>
      <c r="J7" s="13">
        <f t="shared" si="0"/>
        <v>5.5</v>
      </c>
    </row>
    <row r="8" spans="1:12">
      <c r="A8" s="3">
        <v>1</v>
      </c>
      <c r="B8" s="3" t="s">
        <v>159</v>
      </c>
      <c r="C8" s="3" t="s">
        <v>12</v>
      </c>
      <c r="D8" s="5" t="s">
        <v>317</v>
      </c>
      <c r="E8" s="3" t="s">
        <v>248</v>
      </c>
      <c r="F8" s="5" t="s">
        <v>318</v>
      </c>
      <c r="G8" s="3" t="s">
        <v>158</v>
      </c>
      <c r="H8" s="5" t="s">
        <v>292</v>
      </c>
      <c r="I8" s="12">
        <v>0.28999999999999998</v>
      </c>
      <c r="J8" s="13">
        <f t="shared" si="0"/>
        <v>0.28999999999999998</v>
      </c>
    </row>
    <row r="9" spans="1:12">
      <c r="A9" s="3">
        <v>2</v>
      </c>
      <c r="B9" s="3" t="s">
        <v>27</v>
      </c>
      <c r="C9" s="3" t="s">
        <v>157</v>
      </c>
      <c r="D9" s="5" t="s">
        <v>434</v>
      </c>
      <c r="E9" s="3" t="s">
        <v>248</v>
      </c>
      <c r="F9" s="5" t="s">
        <v>436</v>
      </c>
      <c r="G9" s="3" t="s">
        <v>57</v>
      </c>
      <c r="H9" s="5" t="s">
        <v>435</v>
      </c>
      <c r="I9" s="12">
        <v>0.53</v>
      </c>
      <c r="J9" s="13">
        <f t="shared" si="0"/>
        <v>1.06</v>
      </c>
    </row>
    <row r="10" spans="1:12">
      <c r="A10" s="3">
        <v>1</v>
      </c>
      <c r="B10" s="3" t="s">
        <v>156</v>
      </c>
      <c r="C10" s="3" t="s">
        <v>155</v>
      </c>
      <c r="D10" s="3" t="s">
        <v>388</v>
      </c>
      <c r="E10" s="3" t="s">
        <v>248</v>
      </c>
      <c r="F10" s="3" t="s">
        <v>389</v>
      </c>
      <c r="G10" s="3" t="s">
        <v>150</v>
      </c>
      <c r="H10" s="3" t="s">
        <v>271</v>
      </c>
      <c r="I10" s="12">
        <v>0.99</v>
      </c>
      <c r="J10" s="13">
        <f t="shared" si="0"/>
        <v>0.99</v>
      </c>
    </row>
    <row r="11" spans="1:12" s="1" customFormat="1">
      <c r="A11" s="3">
        <v>1</v>
      </c>
      <c r="B11" s="3" t="s">
        <v>180</v>
      </c>
      <c r="C11" s="3" t="s">
        <v>114</v>
      </c>
      <c r="D11" s="3" t="s">
        <v>286</v>
      </c>
      <c r="E11" s="3" t="s">
        <v>248</v>
      </c>
      <c r="F11" s="3" t="s">
        <v>284</v>
      </c>
      <c r="G11" s="3" t="s">
        <v>179</v>
      </c>
      <c r="H11" s="3" t="s">
        <v>285</v>
      </c>
      <c r="I11" s="14">
        <v>7.0000000000000007E-2</v>
      </c>
      <c r="J11" s="13">
        <f t="shared" ref="J11:J13" si="1">I11*A11</f>
        <v>7.0000000000000007E-2</v>
      </c>
    </row>
    <row r="12" spans="1:12" s="1" customFormat="1">
      <c r="A12" s="4">
        <v>1</v>
      </c>
      <c r="B12" s="5"/>
      <c r="C12" s="4" t="s">
        <v>293</v>
      </c>
      <c r="D12" s="4" t="s">
        <v>293</v>
      </c>
      <c r="E12" s="3" t="s">
        <v>248</v>
      </c>
      <c r="F12" s="4" t="s">
        <v>294</v>
      </c>
      <c r="G12" s="8" t="s">
        <v>276</v>
      </c>
      <c r="H12" s="4" t="s">
        <v>295</v>
      </c>
      <c r="I12" s="12">
        <v>0.17</v>
      </c>
      <c r="J12" s="15">
        <f t="shared" si="1"/>
        <v>0.17</v>
      </c>
    </row>
    <row r="13" spans="1:12" s="1" customFormat="1">
      <c r="A13" s="3">
        <v>1</v>
      </c>
      <c r="B13" s="3" t="s">
        <v>123</v>
      </c>
      <c r="C13" s="3" t="s">
        <v>196</v>
      </c>
      <c r="D13" s="3" t="s">
        <v>258</v>
      </c>
      <c r="E13" s="3" t="s">
        <v>248</v>
      </c>
      <c r="F13" s="3" t="s">
        <v>259</v>
      </c>
      <c r="G13" s="3" t="s">
        <v>195</v>
      </c>
      <c r="H13" s="3" t="s">
        <v>260</v>
      </c>
      <c r="I13" s="14">
        <v>8.2000000000000003E-2</v>
      </c>
      <c r="J13" s="13">
        <f t="shared" si="1"/>
        <v>8.2000000000000003E-2</v>
      </c>
    </row>
    <row r="14" spans="1:12" s="1" customFormat="1">
      <c r="A14" s="4">
        <v>1</v>
      </c>
      <c r="B14" s="5" t="s">
        <v>335</v>
      </c>
      <c r="C14" s="4" t="s">
        <v>333</v>
      </c>
      <c r="D14" s="16" t="s">
        <v>333</v>
      </c>
      <c r="E14" s="3" t="s">
        <v>248</v>
      </c>
      <c r="F14" s="16" t="s">
        <v>332</v>
      </c>
      <c r="G14" s="8" t="s">
        <v>276</v>
      </c>
      <c r="H14" s="16" t="s">
        <v>334</v>
      </c>
      <c r="I14" s="17">
        <v>2.7</v>
      </c>
      <c r="J14" s="17">
        <f>I14*A14</f>
        <v>2.7</v>
      </c>
      <c r="L14" s="37"/>
    </row>
    <row r="15" spans="1:12" s="1" customFormat="1">
      <c r="A15" s="4">
        <v>2</v>
      </c>
      <c r="B15" s="5"/>
      <c r="C15" s="4" t="s">
        <v>442</v>
      </c>
      <c r="D15" s="16" t="s">
        <v>442</v>
      </c>
      <c r="E15" s="3" t="s">
        <v>248</v>
      </c>
      <c r="F15" s="16" t="s">
        <v>443</v>
      </c>
      <c r="G15" s="8" t="s">
        <v>276</v>
      </c>
      <c r="H15" s="16" t="s">
        <v>444</v>
      </c>
      <c r="I15" s="17">
        <v>0.16</v>
      </c>
      <c r="J15" s="17">
        <f t="shared" ref="J15:J16" si="2">I15*A15</f>
        <v>0.32</v>
      </c>
      <c r="L15" s="37"/>
    </row>
    <row r="16" spans="1:12" s="1" customFormat="1">
      <c r="A16" s="5">
        <v>1</v>
      </c>
      <c r="B16" s="5"/>
      <c r="C16" s="5" t="s">
        <v>450</v>
      </c>
      <c r="D16" s="5" t="s">
        <v>450</v>
      </c>
      <c r="E16" s="3" t="s">
        <v>248</v>
      </c>
      <c r="F16" s="16" t="s">
        <v>447</v>
      </c>
      <c r="G16" s="8" t="s">
        <v>276</v>
      </c>
      <c r="H16" s="16" t="s">
        <v>386</v>
      </c>
      <c r="I16" s="12">
        <v>0.28999999999999998</v>
      </c>
      <c r="J16" s="17">
        <f t="shared" si="2"/>
        <v>0.28999999999999998</v>
      </c>
      <c r="L16" s="37"/>
    </row>
  </sheetData>
  <mergeCells count="1">
    <mergeCell ref="A1:D1"/>
  </mergeCells>
  <pageMargins left="0.78740157499999996" right="0.78740157499999996" top="0.984251969" bottom="0.984251969" header="0.4921259845" footer="0.492125984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J11"/>
  <sheetViews>
    <sheetView showGridLines="0" zoomScale="90" zoomScaleNormal="90" workbookViewId="0">
      <selection sqref="A1:D1"/>
    </sheetView>
  </sheetViews>
  <sheetFormatPr baseColWidth="10" defaultRowHeight="12.75"/>
  <cols>
    <col min="1" max="1" width="7.140625" customWidth="1"/>
    <col min="2" max="2" width="10.7109375" bestFit="1" customWidth="1"/>
    <col min="3" max="4" width="44" bestFit="1" customWidth="1"/>
    <col min="5" max="5" width="17.28515625" bestFit="1" customWidth="1"/>
    <col min="6" max="6" width="16.42578125" bestFit="1" customWidth="1"/>
    <col min="7" max="7" width="17.5703125" bestFit="1" customWidth="1"/>
    <col min="8" max="8" width="19.28515625" bestFit="1" customWidth="1"/>
    <col min="9" max="9" width="11" bestFit="1" customWidth="1"/>
    <col min="10" max="10" width="12.7109375" bestFit="1" customWidth="1"/>
  </cols>
  <sheetData>
    <row r="1" spans="1:10" ht="38.25" customHeight="1">
      <c r="A1" s="38" t="s">
        <v>172</v>
      </c>
      <c r="B1" s="39"/>
      <c r="C1" s="39"/>
      <c r="D1" s="39"/>
    </row>
    <row r="3" spans="1:10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5</v>
      </c>
      <c r="B4" s="3" t="s">
        <v>166</v>
      </c>
      <c r="C4" s="3" t="s">
        <v>165</v>
      </c>
      <c r="D4" s="5" t="s">
        <v>433</v>
      </c>
      <c r="E4" s="3" t="s">
        <v>248</v>
      </c>
      <c r="F4" s="5" t="s">
        <v>431</v>
      </c>
      <c r="G4" s="3" t="s">
        <v>171</v>
      </c>
      <c r="H4" s="5" t="s">
        <v>432</v>
      </c>
      <c r="I4" s="12">
        <v>0.04</v>
      </c>
      <c r="J4" s="13">
        <f t="shared" ref="J4:J10" si="0">I4*A4</f>
        <v>0.2</v>
      </c>
    </row>
    <row r="5" spans="1:10">
      <c r="A5" s="3">
        <v>1</v>
      </c>
      <c r="B5" s="3" t="s">
        <v>162</v>
      </c>
      <c r="C5" s="3" t="s">
        <v>162</v>
      </c>
      <c r="D5" s="5" t="s">
        <v>430</v>
      </c>
      <c r="E5" s="3" t="s">
        <v>248</v>
      </c>
      <c r="F5" s="5" t="s">
        <v>429</v>
      </c>
      <c r="G5" s="3" t="s">
        <v>0</v>
      </c>
      <c r="H5" s="5" t="s">
        <v>386</v>
      </c>
      <c r="I5" s="12">
        <v>0.41</v>
      </c>
      <c r="J5" s="13">
        <f t="shared" si="0"/>
        <v>0.41</v>
      </c>
    </row>
    <row r="6" spans="1:10">
      <c r="A6" s="3">
        <v>1</v>
      </c>
      <c r="B6" s="3" t="s">
        <v>170</v>
      </c>
      <c r="C6" s="3" t="s">
        <v>26</v>
      </c>
      <c r="D6" s="5" t="s">
        <v>410</v>
      </c>
      <c r="E6" s="3" t="s">
        <v>248</v>
      </c>
      <c r="F6" s="3" t="s">
        <v>291</v>
      </c>
      <c r="G6" s="3" t="s">
        <v>43</v>
      </c>
      <c r="H6" s="3" t="s">
        <v>292</v>
      </c>
      <c r="I6" s="12">
        <v>0.7</v>
      </c>
      <c r="J6" s="13">
        <f t="shared" si="0"/>
        <v>0.7</v>
      </c>
    </row>
    <row r="7" spans="1:10">
      <c r="A7" s="3">
        <v>1</v>
      </c>
      <c r="B7" s="3" t="s">
        <v>169</v>
      </c>
      <c r="C7" s="3" t="s">
        <v>168</v>
      </c>
      <c r="D7" s="5" t="s">
        <v>434</v>
      </c>
      <c r="E7" s="3" t="s">
        <v>248</v>
      </c>
      <c r="F7" s="5" t="s">
        <v>436</v>
      </c>
      <c r="G7" s="3" t="s">
        <v>150</v>
      </c>
      <c r="H7" s="5" t="s">
        <v>435</v>
      </c>
      <c r="I7" s="12">
        <v>0.53</v>
      </c>
      <c r="J7" s="13">
        <f t="shared" si="0"/>
        <v>0.53</v>
      </c>
    </row>
    <row r="8" spans="1:10" s="1" customFormat="1">
      <c r="A8" s="4">
        <v>1</v>
      </c>
      <c r="B8" s="5" t="s">
        <v>335</v>
      </c>
      <c r="C8" s="4" t="s">
        <v>333</v>
      </c>
      <c r="D8" s="16" t="s">
        <v>333</v>
      </c>
      <c r="E8" s="3" t="s">
        <v>248</v>
      </c>
      <c r="F8" s="16" t="s">
        <v>332</v>
      </c>
      <c r="G8" s="8" t="s">
        <v>276</v>
      </c>
      <c r="H8" s="16" t="s">
        <v>334</v>
      </c>
      <c r="I8" s="17">
        <v>2.7</v>
      </c>
      <c r="J8" s="17">
        <f t="shared" si="0"/>
        <v>2.7</v>
      </c>
    </row>
    <row r="9" spans="1:10">
      <c r="A9" s="4">
        <v>2</v>
      </c>
      <c r="B9" s="5"/>
      <c r="C9" s="4" t="s">
        <v>329</v>
      </c>
      <c r="D9" s="16" t="s">
        <v>329</v>
      </c>
      <c r="E9" s="3" t="s">
        <v>248</v>
      </c>
      <c r="F9" s="16" t="s">
        <v>328</v>
      </c>
      <c r="G9" s="8" t="s">
        <v>276</v>
      </c>
      <c r="H9" s="16" t="s">
        <v>292</v>
      </c>
      <c r="I9" s="17">
        <v>0.12</v>
      </c>
      <c r="J9" s="15">
        <f t="shared" si="0"/>
        <v>0.24</v>
      </c>
    </row>
    <row r="10" spans="1:10">
      <c r="A10" s="4">
        <v>1</v>
      </c>
      <c r="B10" s="5"/>
      <c r="C10" s="4" t="s">
        <v>437</v>
      </c>
      <c r="D10" s="16" t="s">
        <v>437</v>
      </c>
      <c r="E10" s="3" t="s">
        <v>248</v>
      </c>
      <c r="F10" s="16" t="s">
        <v>439</v>
      </c>
      <c r="G10" s="8" t="s">
        <v>276</v>
      </c>
      <c r="H10" s="16" t="s">
        <v>438</v>
      </c>
      <c r="I10" s="17">
        <v>7.65</v>
      </c>
      <c r="J10" s="15">
        <f t="shared" si="0"/>
        <v>7.65</v>
      </c>
    </row>
    <row r="11" spans="1:10" s="1" customFormat="1">
      <c r="A11" s="5">
        <v>1</v>
      </c>
      <c r="B11" s="5"/>
      <c r="C11" s="5" t="s">
        <v>450</v>
      </c>
      <c r="D11" s="5" t="s">
        <v>450</v>
      </c>
      <c r="E11" s="3" t="s">
        <v>248</v>
      </c>
      <c r="F11" s="16" t="s">
        <v>447</v>
      </c>
      <c r="G11" s="8" t="s">
        <v>276</v>
      </c>
      <c r="H11" s="16" t="s">
        <v>386</v>
      </c>
      <c r="I11" s="12">
        <v>0.28999999999999998</v>
      </c>
      <c r="J11" s="17">
        <f t="shared" ref="J11" si="1">I11*A11</f>
        <v>0.28999999999999998</v>
      </c>
    </row>
  </sheetData>
  <mergeCells count="1">
    <mergeCell ref="A1:D1"/>
  </mergeCells>
  <pageMargins left="0.78740157499999996" right="0.78740157499999996" top="0.984251969" bottom="0.984251969" header="0.4921259845" footer="0.4921259845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J19"/>
  <sheetViews>
    <sheetView showGridLines="0" zoomScale="90" zoomScaleNormal="90" workbookViewId="0">
      <selection sqref="A1:D1"/>
    </sheetView>
  </sheetViews>
  <sheetFormatPr baseColWidth="10" defaultRowHeight="12.75"/>
  <cols>
    <col min="1" max="1" width="7.140625" style="37" customWidth="1"/>
    <col min="2" max="2" width="22.42578125" style="37" bestFit="1" customWidth="1"/>
    <col min="3" max="4" width="44" style="37" bestFit="1" customWidth="1"/>
    <col min="5" max="6" width="17.28515625" style="37" bestFit="1" customWidth="1"/>
    <col min="7" max="7" width="20" style="37" bestFit="1" customWidth="1"/>
    <col min="8" max="8" width="19.28515625" style="37" bestFit="1" customWidth="1"/>
    <col min="9" max="9" width="11" style="37" bestFit="1" customWidth="1"/>
    <col min="10" max="10" width="12.7109375" style="37" bestFit="1" customWidth="1"/>
    <col min="11" max="16384" width="11.42578125" style="37"/>
  </cols>
  <sheetData>
    <row r="1" spans="1:10" ht="25.5" customHeight="1">
      <c r="A1" s="38" t="s">
        <v>551</v>
      </c>
      <c r="B1" s="39"/>
      <c r="C1" s="39"/>
      <c r="D1" s="39"/>
    </row>
    <row r="3" spans="1:10">
      <c r="A3" s="2" t="s">
        <v>8</v>
      </c>
      <c r="B3" s="2" t="s">
        <v>7</v>
      </c>
      <c r="C3" s="2" t="s">
        <v>6</v>
      </c>
      <c r="D3" s="2" t="s">
        <v>238</v>
      </c>
      <c r="E3" s="2" t="s">
        <v>239</v>
      </c>
      <c r="F3" s="2" t="s">
        <v>240</v>
      </c>
      <c r="G3" s="2" t="s">
        <v>5</v>
      </c>
      <c r="H3" s="2" t="s">
        <v>241</v>
      </c>
      <c r="I3" s="2" t="s">
        <v>243</v>
      </c>
      <c r="J3" s="6" t="s">
        <v>245</v>
      </c>
    </row>
    <row r="4" spans="1:10">
      <c r="A4" s="3">
        <v>5</v>
      </c>
      <c r="B4" s="3" t="s">
        <v>552</v>
      </c>
      <c r="C4" s="3" t="s">
        <v>553</v>
      </c>
      <c r="D4" s="3" t="s">
        <v>576</v>
      </c>
      <c r="E4" s="3" t="s">
        <v>248</v>
      </c>
      <c r="F4" s="3" t="s">
        <v>567</v>
      </c>
      <c r="G4" s="3" t="s">
        <v>171</v>
      </c>
      <c r="H4" s="3" t="s">
        <v>432</v>
      </c>
      <c r="I4" s="14">
        <v>0.04</v>
      </c>
      <c r="J4" s="14">
        <f>I4*A4</f>
        <v>0.2</v>
      </c>
    </row>
    <row r="5" spans="1:10">
      <c r="A5" s="3">
        <v>5</v>
      </c>
      <c r="B5" s="3" t="s">
        <v>125</v>
      </c>
      <c r="C5" s="3" t="s">
        <v>554</v>
      </c>
      <c r="D5" s="5" t="s">
        <v>462</v>
      </c>
      <c r="E5" s="5" t="s">
        <v>248</v>
      </c>
      <c r="F5" s="5" t="s">
        <v>463</v>
      </c>
      <c r="G5" s="3" t="s">
        <v>124</v>
      </c>
      <c r="H5" s="5" t="s">
        <v>359</v>
      </c>
      <c r="I5" s="12">
        <v>8.2000000000000003E-2</v>
      </c>
      <c r="J5" s="14">
        <f t="shared" ref="J5:J18" si="0">I5*A5</f>
        <v>0.41000000000000003</v>
      </c>
    </row>
    <row r="6" spans="1:10">
      <c r="A6" s="3">
        <v>3</v>
      </c>
      <c r="B6" s="3" t="s">
        <v>102</v>
      </c>
      <c r="C6" s="3" t="s">
        <v>554</v>
      </c>
      <c r="D6" s="5" t="s">
        <v>319</v>
      </c>
      <c r="E6" s="5" t="s">
        <v>248</v>
      </c>
      <c r="F6" s="5" t="s">
        <v>320</v>
      </c>
      <c r="G6" s="3" t="s">
        <v>232</v>
      </c>
      <c r="H6" s="5" t="s">
        <v>359</v>
      </c>
      <c r="I6" s="12">
        <v>8.2000000000000003E-2</v>
      </c>
      <c r="J6" s="14">
        <f t="shared" si="0"/>
        <v>0.246</v>
      </c>
    </row>
    <row r="7" spans="1:10">
      <c r="A7" s="3">
        <v>1</v>
      </c>
      <c r="B7" s="3" t="s">
        <v>71</v>
      </c>
      <c r="C7" s="3" t="s">
        <v>554</v>
      </c>
      <c r="D7" s="5" t="s">
        <v>499</v>
      </c>
      <c r="E7" s="3" t="s">
        <v>248</v>
      </c>
      <c r="F7" s="5" t="s">
        <v>500</v>
      </c>
      <c r="G7" s="3" t="s">
        <v>70</v>
      </c>
      <c r="H7" s="5" t="s">
        <v>359</v>
      </c>
      <c r="I7" s="12">
        <v>8.2000000000000003E-2</v>
      </c>
      <c r="J7" s="14">
        <f t="shared" si="0"/>
        <v>8.2000000000000003E-2</v>
      </c>
    </row>
    <row r="8" spans="1:10">
      <c r="A8" s="3">
        <v>2</v>
      </c>
      <c r="B8" s="3" t="s">
        <v>555</v>
      </c>
      <c r="C8" s="3" t="s">
        <v>212</v>
      </c>
      <c r="D8" s="5" t="s">
        <v>393</v>
      </c>
      <c r="E8" s="3" t="s">
        <v>248</v>
      </c>
      <c r="F8" s="3" t="s">
        <v>212</v>
      </c>
      <c r="G8" s="3" t="s">
        <v>139</v>
      </c>
      <c r="H8" s="5" t="s">
        <v>394</v>
      </c>
      <c r="I8" s="12">
        <v>0.04</v>
      </c>
      <c r="J8" s="14">
        <f t="shared" si="0"/>
        <v>0.08</v>
      </c>
    </row>
    <row r="9" spans="1:10">
      <c r="A9" s="3">
        <v>1</v>
      </c>
      <c r="B9" s="3" t="s">
        <v>556</v>
      </c>
      <c r="C9" s="3" t="s">
        <v>138</v>
      </c>
      <c r="D9" s="3" t="s">
        <v>327</v>
      </c>
      <c r="E9" s="3" t="s">
        <v>248</v>
      </c>
      <c r="F9" s="5" t="s">
        <v>326</v>
      </c>
      <c r="G9" s="3" t="s">
        <v>43</v>
      </c>
      <c r="H9" s="5" t="s">
        <v>292</v>
      </c>
      <c r="I9" s="12">
        <v>0.24</v>
      </c>
      <c r="J9" s="14">
        <f t="shared" si="0"/>
        <v>0.24</v>
      </c>
    </row>
    <row r="10" spans="1:10">
      <c r="A10" s="3">
        <v>1</v>
      </c>
      <c r="B10" s="3" t="s">
        <v>557</v>
      </c>
      <c r="C10" s="3" t="s">
        <v>558</v>
      </c>
      <c r="D10" s="5" t="s">
        <v>568</v>
      </c>
      <c r="E10" s="3" t="s">
        <v>248</v>
      </c>
      <c r="F10" s="5" t="s">
        <v>323</v>
      </c>
      <c r="G10" s="3" t="s">
        <v>141</v>
      </c>
      <c r="H10" s="5" t="s">
        <v>292</v>
      </c>
      <c r="I10" s="12">
        <v>0.27</v>
      </c>
      <c r="J10" s="14">
        <f t="shared" si="0"/>
        <v>0.27</v>
      </c>
    </row>
    <row r="11" spans="1:10">
      <c r="A11" s="3">
        <v>1</v>
      </c>
      <c r="B11" s="3" t="s">
        <v>559</v>
      </c>
      <c r="C11" s="3" t="s">
        <v>559</v>
      </c>
      <c r="D11" s="3" t="s">
        <v>569</v>
      </c>
      <c r="E11" s="3" t="s">
        <v>248</v>
      </c>
      <c r="F11" s="3" t="s">
        <v>571</v>
      </c>
      <c r="G11" s="3" t="s">
        <v>0</v>
      </c>
      <c r="H11" s="3" t="s">
        <v>386</v>
      </c>
      <c r="I11" s="14">
        <v>1.1499999999999999</v>
      </c>
      <c r="J11" s="14">
        <f t="shared" si="0"/>
        <v>1.1499999999999999</v>
      </c>
    </row>
    <row r="12" spans="1:10">
      <c r="A12" s="3">
        <v>1</v>
      </c>
      <c r="B12" s="3" t="s">
        <v>560</v>
      </c>
      <c r="C12" s="3" t="s">
        <v>558</v>
      </c>
      <c r="D12" s="5" t="s">
        <v>570</v>
      </c>
      <c r="E12" s="3" t="s">
        <v>248</v>
      </c>
      <c r="F12" s="19" t="s">
        <v>572</v>
      </c>
      <c r="G12" s="3" t="s">
        <v>561</v>
      </c>
      <c r="H12" s="3" t="s">
        <v>292</v>
      </c>
      <c r="I12" s="12">
        <v>0</v>
      </c>
      <c r="J12" s="13">
        <f t="shared" si="0"/>
        <v>0</v>
      </c>
    </row>
    <row r="13" spans="1:10">
      <c r="A13" s="3">
        <v>1</v>
      </c>
      <c r="B13" s="3" t="s">
        <v>562</v>
      </c>
      <c r="C13" s="3" t="s">
        <v>558</v>
      </c>
      <c r="D13" s="5" t="s">
        <v>573</v>
      </c>
      <c r="E13" s="3" t="s">
        <v>248</v>
      </c>
      <c r="F13" s="19" t="s">
        <v>572</v>
      </c>
      <c r="G13" s="3" t="s">
        <v>563</v>
      </c>
      <c r="H13" s="3" t="s">
        <v>292</v>
      </c>
      <c r="I13" s="12">
        <v>0</v>
      </c>
      <c r="J13" s="13">
        <f t="shared" ref="J13:J14" si="1">I13*A13</f>
        <v>0</v>
      </c>
    </row>
    <row r="14" spans="1:10">
      <c r="A14" s="3">
        <v>1</v>
      </c>
      <c r="B14" s="3" t="s">
        <v>27</v>
      </c>
      <c r="C14" s="3" t="s">
        <v>157</v>
      </c>
      <c r="D14" s="5" t="s">
        <v>434</v>
      </c>
      <c r="E14" s="3" t="s">
        <v>248</v>
      </c>
      <c r="F14" s="5" t="s">
        <v>436</v>
      </c>
      <c r="G14" s="3" t="s">
        <v>150</v>
      </c>
      <c r="H14" s="5" t="s">
        <v>435</v>
      </c>
      <c r="I14" s="12">
        <v>0.53</v>
      </c>
      <c r="J14" s="13">
        <f t="shared" si="1"/>
        <v>0.53</v>
      </c>
    </row>
    <row r="15" spans="1:10">
      <c r="A15" s="3">
        <v>1</v>
      </c>
      <c r="B15" s="3" t="s">
        <v>564</v>
      </c>
      <c r="C15" s="3" t="s">
        <v>558</v>
      </c>
      <c r="D15" s="3" t="s">
        <v>575</v>
      </c>
      <c r="E15" s="3" t="s">
        <v>248</v>
      </c>
      <c r="F15" s="19" t="s">
        <v>572</v>
      </c>
      <c r="G15" s="3" t="s">
        <v>565</v>
      </c>
      <c r="H15" s="3" t="s">
        <v>292</v>
      </c>
      <c r="I15" s="12">
        <v>0</v>
      </c>
      <c r="J15" s="13">
        <f t="shared" si="0"/>
        <v>0</v>
      </c>
    </row>
    <row r="16" spans="1:10">
      <c r="A16" s="3">
        <v>1</v>
      </c>
      <c r="B16" s="3" t="s">
        <v>137</v>
      </c>
      <c r="C16" s="3" t="s">
        <v>138</v>
      </c>
      <c r="D16" s="3" t="s">
        <v>327</v>
      </c>
      <c r="E16" s="3" t="s">
        <v>248</v>
      </c>
      <c r="F16" s="3" t="s">
        <v>248</v>
      </c>
      <c r="G16" s="5" t="s">
        <v>25</v>
      </c>
      <c r="H16" s="5" t="s">
        <v>292</v>
      </c>
      <c r="I16" s="12">
        <v>0.24</v>
      </c>
      <c r="J16" s="12">
        <v>0.24</v>
      </c>
    </row>
    <row r="17" spans="1:10">
      <c r="A17" s="3">
        <v>1</v>
      </c>
      <c r="B17" s="3" t="s">
        <v>566</v>
      </c>
      <c r="C17" s="3" t="s">
        <v>558</v>
      </c>
      <c r="D17" s="3" t="s">
        <v>574</v>
      </c>
      <c r="E17" s="3" t="s">
        <v>248</v>
      </c>
      <c r="F17" s="19" t="s">
        <v>572</v>
      </c>
      <c r="G17" s="3" t="s">
        <v>152</v>
      </c>
      <c r="H17" s="3" t="s">
        <v>292</v>
      </c>
      <c r="I17" s="12">
        <v>0</v>
      </c>
      <c r="J17" s="13">
        <f t="shared" si="0"/>
        <v>0</v>
      </c>
    </row>
    <row r="18" spans="1:10">
      <c r="A18" s="5">
        <v>1</v>
      </c>
      <c r="B18" s="19" t="s">
        <v>276</v>
      </c>
      <c r="C18" s="5" t="s">
        <v>450</v>
      </c>
      <c r="D18" s="5" t="s">
        <v>450</v>
      </c>
      <c r="E18" s="3" t="s">
        <v>248</v>
      </c>
      <c r="F18" s="16" t="s">
        <v>447</v>
      </c>
      <c r="G18" s="8" t="s">
        <v>276</v>
      </c>
      <c r="H18" s="16" t="s">
        <v>386</v>
      </c>
      <c r="I18" s="12">
        <v>0.28999999999999998</v>
      </c>
      <c r="J18" s="17">
        <f t="shared" si="0"/>
        <v>0.28999999999999998</v>
      </c>
    </row>
    <row r="19" spans="1:10">
      <c r="A19" s="41"/>
    </row>
  </sheetData>
  <mergeCells count="1">
    <mergeCell ref="A1:D1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StarLight_Power</vt:lpstr>
      <vt:lpstr>StarLight_Master</vt:lpstr>
      <vt:lpstr>StarLight_Slave</vt:lpstr>
      <vt:lpstr>SCART-Adapter</vt:lpstr>
      <vt:lpstr>Dauerlicht</vt:lpstr>
      <vt:lpstr>Treiber-Adapter</vt:lpstr>
      <vt:lpstr>RS485-Traceadapter</vt:lpstr>
      <vt:lpstr>RS232-Adapter</vt:lpstr>
      <vt:lpstr>Betty-SCAT-Prog</vt:lpstr>
      <vt:lpstr>Betty-Netzteil</vt:lpstr>
      <vt:lpstr>Gesamt_StarLight</vt:lpstr>
      <vt:lpstr>Gesamt_StarLight2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Fulde</dc:creator>
  <cp:lastModifiedBy>Markus Fulde</cp:lastModifiedBy>
  <dcterms:created xsi:type="dcterms:W3CDTF">2011-02-25T17:31:59Z</dcterms:created>
  <dcterms:modified xsi:type="dcterms:W3CDTF">2011-03-19T12:16:07Z</dcterms:modified>
</cp:coreProperties>
</file>